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90" tabRatio="388" activeTab="0"/>
  </bookViews>
  <sheets>
    <sheet name="1" sheetId="1" r:id="rId1"/>
    <sheet name="2" sheetId="2" r:id="rId2"/>
    <sheet name="Blad1" sheetId="3" r:id="rId3"/>
  </sheets>
  <definedNames/>
  <calcPr fullCalcOnLoad="1"/>
</workbook>
</file>

<file path=xl/sharedStrings.xml><?xml version="1.0" encoding="utf-8"?>
<sst xmlns="http://schemas.openxmlformats.org/spreadsheetml/2006/main" count="222" uniqueCount="37">
  <si>
    <t>Plaats</t>
  </si>
  <si>
    <t>Gewicht</t>
  </si>
  <si>
    <t>Visplaats</t>
  </si>
  <si>
    <t xml:space="preserve"> </t>
  </si>
  <si>
    <t>punten</t>
  </si>
  <si>
    <t>gewicht</t>
  </si>
  <si>
    <t>Aantal vissers</t>
  </si>
  <si>
    <t>bom</t>
  </si>
  <si>
    <t>KUYLS - KUYLS</t>
  </si>
  <si>
    <t>stand - 2 wed</t>
  </si>
  <si>
    <t>DEPRETER - DEPRETER</t>
  </si>
  <si>
    <t>21--08-21</t>
  </si>
  <si>
    <t>net 1</t>
  </si>
  <si>
    <t>net 2</t>
  </si>
  <si>
    <t>net 3</t>
  </si>
  <si>
    <t>net 4</t>
  </si>
  <si>
    <t>net 5</t>
  </si>
  <si>
    <t>net 6</t>
  </si>
  <si>
    <t>BAL - CAUWENBERGH</t>
  </si>
  <si>
    <t>DORMAELS - MASSIE</t>
  </si>
  <si>
    <t>PONSAERTS-PONSAERTS</t>
  </si>
  <si>
    <t>CZUCHRA - JONCKERS</t>
  </si>
  <si>
    <t>LIEVENS - PIOT</t>
  </si>
  <si>
    <t>BERCKMANS-VANDENBOSCH R</t>
  </si>
  <si>
    <t>net 7</t>
  </si>
  <si>
    <t>VERBRUGGEN- BERCKMANS</t>
  </si>
  <si>
    <t>KOPPELWEDSTRIJD 2021</t>
  </si>
  <si>
    <t>CZUCHRA - CEUPPENS</t>
  </si>
  <si>
    <t>VERBRUGGEN -BERCKMANS</t>
  </si>
  <si>
    <t>VANDENBOSCH W -VANDENBOSCH R</t>
  </si>
  <si>
    <t>VANDENBOSCH R - VANDENBOSCH W</t>
  </si>
  <si>
    <t>CZUCHRA - DEWILDE</t>
  </si>
  <si>
    <t>NIEUWLING - VAN UTTERBEECK</t>
  </si>
  <si>
    <t>,</t>
  </si>
  <si>
    <t>CZUCHRA - VERBINNEN</t>
  </si>
  <si>
    <t>VANDENBOSCH VANDENBOSCH</t>
  </si>
  <si>
    <t>net 8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</si>
</sst>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/mm/yyyy"/>
    <numFmt numFmtId="173" formatCode="dddd&quot;, &quot;mmmm\ dd&quot;, &quot;yyyy"/>
    <numFmt numFmtId="174" formatCode="d\ mmmm\ yyyy"/>
    <numFmt numFmtId="175" formatCode="dd\-mm\-yy;@"/>
    <numFmt numFmtId="176" formatCode="d/m"/>
    <numFmt numFmtId="177" formatCode="dd/mmm/yy"/>
    <numFmt numFmtId="178" formatCode="[$-813]dddd\ d\ mmmm\ yyyy"/>
    <numFmt numFmtId="179" formatCode="d/mm/yyyy;@"/>
    <numFmt numFmtId="180" formatCode="d/mm/yy;@"/>
    <numFmt numFmtId="181" formatCode="[$-F800]dddd\,\ mmmm\ dd\,\ yyyy"/>
  </numFmts>
  <fonts count="63">
    <font>
      <sz val="10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72" fontId="7" fillId="0" borderId="0" xfId="0" applyNumberFormat="1" applyFont="1" applyBorder="1" applyAlignment="1">
      <alignment textRotation="90"/>
    </xf>
    <xf numFmtId="0" fontId="7" fillId="0" borderId="0" xfId="0" applyFont="1" applyBorder="1" applyAlignment="1">
      <alignment textRotation="90"/>
    </xf>
    <xf numFmtId="0" fontId="3" fillId="0" borderId="0" xfId="0" applyFont="1" applyBorder="1" applyAlignment="1">
      <alignment/>
    </xf>
    <xf numFmtId="0" fontId="8" fillId="0" borderId="0" xfId="54" applyFont="1" applyFill="1" applyBorder="1" applyAlignment="1">
      <alignment horizontal="left" wrapText="1"/>
      <protection/>
    </xf>
    <xf numFmtId="0" fontId="8" fillId="0" borderId="0" xfId="54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54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0" fontId="20" fillId="0" borderId="0" xfId="54" applyFont="1" applyFill="1" applyBorder="1" applyAlignment="1">
      <alignment horizontal="right" wrapText="1"/>
      <protection/>
    </xf>
    <xf numFmtId="0" fontId="21" fillId="0" borderId="0" xfId="54" applyFont="1" applyFill="1" applyBorder="1" applyAlignment="1">
      <alignment horizontal="left" wrapText="1"/>
      <protection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0" fillId="0" borderId="0" xfId="54" applyFont="1" applyFill="1" applyBorder="1" applyAlignment="1">
      <alignment horizontal="left" wrapText="1"/>
      <protection/>
    </xf>
    <xf numFmtId="0" fontId="19" fillId="0" borderId="0" xfId="54" applyFont="1" applyFill="1" applyBorder="1" applyAlignment="1">
      <alignment horizontal="left" wrapText="1"/>
      <protection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right"/>
    </xf>
    <xf numFmtId="0" fontId="11" fillId="0" borderId="13" xfId="54" applyFont="1" applyFill="1" applyBorder="1" applyAlignment="1">
      <alignment horizontal="left" wrapText="1"/>
      <protection/>
    </xf>
    <xf numFmtId="0" fontId="12" fillId="0" borderId="13" xfId="54" applyFont="1" applyFill="1" applyBorder="1" applyAlignment="1">
      <alignment horizontal="right" wrapText="1"/>
      <protection/>
    </xf>
    <xf numFmtId="0" fontId="12" fillId="0" borderId="13" xfId="54" applyFont="1" applyFill="1" applyBorder="1" applyAlignment="1">
      <alignment horizontal="center" wrapText="1"/>
      <protection/>
    </xf>
    <xf numFmtId="0" fontId="12" fillId="0" borderId="14" xfId="54" applyFont="1" applyFill="1" applyBorder="1" applyAlignment="1">
      <alignment horizontal="center"/>
      <protection/>
    </xf>
    <xf numFmtId="181" fontId="12" fillId="0" borderId="14" xfId="54" applyNumberFormat="1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left" wrapText="1"/>
      <protection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2" fillId="0" borderId="0" xfId="54" applyFont="1" applyFill="1" applyBorder="1" applyAlignment="1">
      <alignment horizontal="left" wrapText="1"/>
      <protection/>
    </xf>
    <xf numFmtId="0" fontId="14" fillId="0" borderId="0" xfId="0" applyFont="1" applyFill="1" applyBorder="1" applyAlignment="1">
      <alignment horizontal="right"/>
    </xf>
    <xf numFmtId="0" fontId="14" fillId="0" borderId="13" xfId="54" applyFont="1" applyFill="1" applyBorder="1" applyAlignment="1">
      <alignment horizontal="left" wrapText="1"/>
      <protection/>
    </xf>
    <xf numFmtId="0" fontId="12" fillId="0" borderId="13" xfId="54" applyFont="1" applyFill="1" applyBorder="1" applyAlignment="1">
      <alignment horizontal="center"/>
      <protection/>
    </xf>
    <xf numFmtId="181" fontId="12" fillId="0" borderId="13" xfId="54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2" fillId="0" borderId="13" xfId="54" applyFont="1" applyFill="1" applyBorder="1" applyAlignment="1">
      <alignment/>
      <protection/>
    </xf>
    <xf numFmtId="0" fontId="23" fillId="0" borderId="0" xfId="54" applyFont="1" applyFill="1" applyBorder="1" applyAlignment="1">
      <alignment horizontal="left" wrapText="1"/>
      <protection/>
    </xf>
    <xf numFmtId="0" fontId="12" fillId="0" borderId="15" xfId="54" applyFont="1" applyFill="1" applyBorder="1" applyAlignment="1">
      <alignment horizontal="center"/>
      <protection/>
    </xf>
    <xf numFmtId="181" fontId="12" fillId="0" borderId="16" xfId="54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4" fillId="0" borderId="0" xfId="54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/>
    </xf>
    <xf numFmtId="0" fontId="61" fillId="0" borderId="13" xfId="0" applyFont="1" applyBorder="1" applyAlignment="1">
      <alignment/>
    </xf>
    <xf numFmtId="0" fontId="62" fillId="0" borderId="13" xfId="0" applyFont="1" applyBorder="1" applyAlignment="1">
      <alignment/>
    </xf>
    <xf numFmtId="0" fontId="61" fillId="0" borderId="0" xfId="0" applyFont="1" applyAlignment="1">
      <alignment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14" fillId="0" borderId="19" xfId="54" applyFont="1" applyFill="1" applyBorder="1" applyAlignment="1">
      <alignment horizontal="left" wrapText="1"/>
      <protection/>
    </xf>
    <xf numFmtId="0" fontId="14" fillId="0" borderId="20" xfId="54" applyFont="1" applyFill="1" applyBorder="1" applyAlignment="1">
      <alignment horizontal="left" wrapText="1"/>
      <protection/>
    </xf>
    <xf numFmtId="0" fontId="12" fillId="0" borderId="21" xfId="54" applyFont="1" applyFill="1" applyBorder="1" applyAlignment="1">
      <alignment horizontal="left" wrapText="1"/>
      <protection/>
    </xf>
    <xf numFmtId="0" fontId="11" fillId="0" borderId="22" xfId="0" applyFont="1" applyBorder="1" applyAlignment="1">
      <alignment/>
    </xf>
    <xf numFmtId="0" fontId="11" fillId="0" borderId="22" xfId="0" applyFont="1" applyFill="1" applyBorder="1" applyAlignment="1">
      <alignment/>
    </xf>
    <xf numFmtId="0" fontId="12" fillId="0" borderId="23" xfId="54" applyFont="1" applyFill="1" applyBorder="1" applyAlignment="1">
      <alignment horizontal="right" wrapText="1"/>
      <protection/>
    </xf>
    <xf numFmtId="177" fontId="2" fillId="0" borderId="14" xfId="0" applyNumberFormat="1" applyFont="1" applyFill="1" applyBorder="1" applyAlignment="1">
      <alignment vertical="center" textRotation="90"/>
    </xf>
    <xf numFmtId="0" fontId="6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6" fillId="0" borderId="2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/>
    </xf>
    <xf numFmtId="0" fontId="17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/>
    </xf>
    <xf numFmtId="0" fontId="11" fillId="0" borderId="13" xfId="0" applyFont="1" applyFill="1" applyBorder="1" applyAlignment="1">
      <alignment horizontal="left" vertical="center"/>
    </xf>
    <xf numFmtId="0" fontId="14" fillId="0" borderId="0" xfId="54" applyFont="1" applyFill="1" applyBorder="1" applyAlignment="1">
      <alignment horizontal="left" wrapText="1"/>
      <protection/>
    </xf>
    <xf numFmtId="0" fontId="14" fillId="0" borderId="28" xfId="54" applyFont="1" applyFill="1" applyBorder="1" applyAlignment="1">
      <alignment horizontal="left" wrapText="1"/>
      <protection/>
    </xf>
    <xf numFmtId="0" fontId="11" fillId="0" borderId="13" xfId="54" applyFont="1" applyFill="1" applyBorder="1" applyAlignment="1">
      <alignment horizontal="right" wrapText="1"/>
      <protection/>
    </xf>
    <xf numFmtId="0" fontId="11" fillId="0" borderId="17" xfId="0" applyFont="1" applyFill="1" applyBorder="1" applyAlignment="1">
      <alignment/>
    </xf>
    <xf numFmtId="0" fontId="11" fillId="0" borderId="29" xfId="54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12" fillId="0" borderId="13" xfId="54" applyFont="1" applyFill="1" applyBorder="1" applyAlignment="1">
      <alignment horizontal="right"/>
      <protection/>
    </xf>
    <xf numFmtId="176" fontId="9" fillId="0" borderId="30" xfId="0" applyNumberFormat="1" applyFont="1" applyFill="1" applyBorder="1" applyAlignment="1">
      <alignment textRotation="90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31" xfId="0" applyFont="1" applyFill="1" applyBorder="1" applyAlignment="1">
      <alignment horizontal="center" vertical="center" textRotation="90"/>
    </xf>
    <xf numFmtId="0" fontId="11" fillId="0" borderId="18" xfId="0" applyFont="1" applyFill="1" applyBorder="1" applyAlignment="1">
      <alignment/>
    </xf>
    <xf numFmtId="177" fontId="2" fillId="0" borderId="32" xfId="0" applyNumberFormat="1" applyFont="1" applyFill="1" applyBorder="1" applyAlignment="1">
      <alignment vertical="center" textRotation="90"/>
    </xf>
    <xf numFmtId="176" fontId="2" fillId="0" borderId="32" xfId="0" applyNumberFormat="1" applyFont="1" applyFill="1" applyBorder="1" applyAlignment="1">
      <alignment textRotation="90"/>
    </xf>
    <xf numFmtId="0" fontId="2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4" fillId="0" borderId="34" xfId="54" applyFont="1" applyFill="1" applyBorder="1" applyAlignment="1">
      <alignment horizontal="left" wrapText="1"/>
      <protection/>
    </xf>
    <xf numFmtId="174" fontId="12" fillId="0" borderId="13" xfId="54" applyNumberFormat="1" applyFont="1" applyFill="1" applyBorder="1" applyAlignment="1">
      <alignment horizontal="center"/>
      <protection/>
    </xf>
    <xf numFmtId="0" fontId="9" fillId="0" borderId="30" xfId="0" applyFont="1" applyFill="1" applyBorder="1" applyAlignment="1">
      <alignment horizontal="center" vertical="center" textRotation="90" wrapText="1"/>
    </xf>
    <xf numFmtId="175" fontId="9" fillId="0" borderId="35" xfId="0" applyNumberFormat="1" applyFont="1" applyFill="1" applyBorder="1" applyAlignment="1">
      <alignment vertical="center" textRotation="90"/>
    </xf>
    <xf numFmtId="175" fontId="9" fillId="0" borderId="30" xfId="0" applyNumberFormat="1" applyFont="1" applyFill="1" applyBorder="1" applyAlignment="1">
      <alignment vertical="center" textRotation="90"/>
    </xf>
    <xf numFmtId="0" fontId="24" fillId="34" borderId="11" xfId="54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 horizontal="center"/>
    </xf>
    <xf numFmtId="0" fontId="14" fillId="0" borderId="0" xfId="54" applyFont="1" applyFill="1" applyBorder="1" applyAlignment="1">
      <alignment horizontal="right" wrapText="1"/>
      <protection/>
    </xf>
    <xf numFmtId="0" fontId="14" fillId="0" borderId="13" xfId="54" applyFont="1" applyFill="1" applyBorder="1" applyAlignment="1">
      <alignment horizontal="right" wrapText="1"/>
      <protection/>
    </xf>
    <xf numFmtId="0" fontId="9" fillId="0" borderId="0" xfId="54" applyFont="1" applyFill="1" applyBorder="1" applyAlignment="1">
      <alignment horizontal="right" wrapText="1"/>
      <protection/>
    </xf>
    <xf numFmtId="0" fontId="22" fillId="0" borderId="0" xfId="54" applyFont="1" applyFill="1" applyBorder="1" applyAlignment="1">
      <alignment horizontal="right" wrapText="1"/>
      <protection/>
    </xf>
    <xf numFmtId="0" fontId="14" fillId="0" borderId="0" xfId="0" applyFont="1" applyFill="1" applyAlignment="1">
      <alignment horizontal="right"/>
    </xf>
    <xf numFmtId="0" fontId="12" fillId="0" borderId="13" xfId="54" applyFont="1" applyFill="1" applyBorder="1" applyAlignment="1">
      <alignment horizontal="right" vertical="center"/>
      <protection/>
    </xf>
    <xf numFmtId="0" fontId="9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81" fontId="12" fillId="0" borderId="13" xfId="54" applyNumberFormat="1" applyFont="1" applyFill="1" applyBorder="1" applyAlignment="1">
      <alignment horizontal="right"/>
      <protection/>
    </xf>
    <xf numFmtId="0" fontId="23" fillId="0" borderId="0" xfId="54" applyFont="1" applyFill="1" applyBorder="1" applyAlignment="1">
      <alignment horizontal="right" wrapText="1"/>
      <protection/>
    </xf>
    <xf numFmtId="0" fontId="11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62" fillId="0" borderId="13" xfId="0" applyFont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4" fillId="0" borderId="17" xfId="54" applyFont="1" applyFill="1" applyBorder="1" applyAlignment="1">
      <alignment horizontal="right" wrapText="1"/>
      <protection/>
    </xf>
    <xf numFmtId="0" fontId="11" fillId="0" borderId="36" xfId="0" applyFont="1" applyFill="1" applyBorder="1" applyAlignment="1">
      <alignment horizontal="center"/>
    </xf>
    <xf numFmtId="181" fontId="12" fillId="0" borderId="17" xfId="54" applyNumberFormat="1" applyFont="1" applyFill="1" applyBorder="1" applyAlignment="1">
      <alignment horizontal="center"/>
      <protection/>
    </xf>
    <xf numFmtId="0" fontId="12" fillId="0" borderId="17" xfId="54" applyFont="1" applyFill="1" applyBorder="1" applyAlignment="1">
      <alignment horizontal="right" vertical="center"/>
      <protection/>
    </xf>
    <xf numFmtId="0" fontId="12" fillId="0" borderId="17" xfId="54" applyFont="1" applyFill="1" applyBorder="1" applyAlignment="1">
      <alignment horizontal="right"/>
      <protection/>
    </xf>
    <xf numFmtId="0" fontId="12" fillId="0" borderId="37" xfId="54" applyFont="1" applyFill="1" applyBorder="1" applyAlignment="1">
      <alignment horizontal="right"/>
      <protection/>
    </xf>
    <xf numFmtId="0" fontId="61" fillId="0" borderId="38" xfId="0" applyFont="1" applyBorder="1" applyAlignment="1">
      <alignment/>
    </xf>
    <xf numFmtId="0" fontId="62" fillId="0" borderId="37" xfId="0" applyFont="1" applyBorder="1" applyAlignment="1">
      <alignment horizontal="right"/>
    </xf>
    <xf numFmtId="0" fontId="61" fillId="0" borderId="39" xfId="0" applyFont="1" applyBorder="1" applyAlignment="1">
      <alignment/>
    </xf>
    <xf numFmtId="0" fontId="62" fillId="0" borderId="40" xfId="0" applyFont="1" applyBorder="1" applyAlignment="1">
      <alignment/>
    </xf>
    <xf numFmtId="0" fontId="62" fillId="0" borderId="40" xfId="0" applyFont="1" applyBorder="1" applyAlignment="1">
      <alignment horizontal="right"/>
    </xf>
    <xf numFmtId="0" fontId="62" fillId="0" borderId="4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2" fillId="0" borderId="4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43" xfId="54" applyFont="1" applyFill="1" applyBorder="1" applyAlignment="1">
      <alignment horizontal="center"/>
      <protection/>
    </xf>
    <xf numFmtId="181" fontId="12" fillId="0" borderId="18" xfId="54" applyNumberFormat="1" applyFont="1" applyFill="1" applyBorder="1" applyAlignment="1">
      <alignment horizontal="center"/>
      <protection/>
    </xf>
    <xf numFmtId="0" fontId="12" fillId="0" borderId="18" xfId="54" applyFont="1" applyFill="1" applyBorder="1" applyAlignment="1">
      <alignment horizontal="right" vertical="center"/>
      <protection/>
    </xf>
    <xf numFmtId="0" fontId="12" fillId="0" borderId="44" xfId="54" applyFont="1" applyFill="1" applyBorder="1" applyAlignment="1">
      <alignment horizontal="right"/>
      <protection/>
    </xf>
    <xf numFmtId="0" fontId="9" fillId="0" borderId="13" xfId="54" applyFont="1" applyFill="1" applyBorder="1" applyAlignment="1">
      <alignment horizontal="left" wrapText="1"/>
      <protection/>
    </xf>
    <xf numFmtId="0" fontId="9" fillId="0" borderId="45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11" fillId="35" borderId="13" xfId="54" applyFont="1" applyFill="1" applyBorder="1" applyAlignment="1">
      <alignment horizontal="right" wrapText="1"/>
      <protection/>
    </xf>
    <xf numFmtId="0" fontId="11" fillId="0" borderId="47" xfId="0" applyFont="1" applyFill="1" applyBorder="1" applyAlignment="1">
      <alignment horizontal="right"/>
    </xf>
    <xf numFmtId="0" fontId="11" fillId="35" borderId="13" xfId="0" applyFont="1" applyFill="1" applyBorder="1" applyAlignment="1">
      <alignment/>
    </xf>
    <xf numFmtId="175" fontId="9" fillId="13" borderId="35" xfId="0" applyNumberFormat="1" applyFont="1" applyFill="1" applyBorder="1" applyAlignment="1">
      <alignment vertical="center" textRotation="90"/>
    </xf>
    <xf numFmtId="175" fontId="9" fillId="13" borderId="35" xfId="0" applyNumberFormat="1" applyFont="1" applyFill="1" applyBorder="1" applyAlignment="1">
      <alignment horizontal="center" vertical="center" textRotation="90"/>
    </xf>
    <xf numFmtId="0" fontId="14" fillId="0" borderId="42" xfId="0" applyFont="1" applyFill="1" applyBorder="1" applyAlignment="1">
      <alignment horizontal="right"/>
    </xf>
    <xf numFmtId="0" fontId="11" fillId="0" borderId="48" xfId="0" applyFont="1" applyBorder="1" applyAlignment="1">
      <alignment/>
    </xf>
    <xf numFmtId="0" fontId="11" fillId="0" borderId="37" xfId="0" applyFont="1" applyFill="1" applyBorder="1" applyAlignment="1">
      <alignment horizontal="right"/>
    </xf>
    <xf numFmtId="0" fontId="12" fillId="0" borderId="49" xfId="54" applyFont="1" applyFill="1" applyBorder="1" applyAlignment="1">
      <alignment horizontal="center"/>
      <protection/>
    </xf>
    <xf numFmtId="0" fontId="11" fillId="0" borderId="48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4" fillId="0" borderId="51" xfId="54" applyFont="1" applyFill="1" applyBorder="1" applyAlignment="1">
      <alignment horizontal="left" wrapText="1"/>
      <protection/>
    </xf>
    <xf numFmtId="0" fontId="14" fillId="0" borderId="51" xfId="54" applyFont="1" applyFill="1" applyBorder="1" applyAlignment="1">
      <alignment horizontal="right" wrapText="1"/>
      <protection/>
    </xf>
    <xf numFmtId="0" fontId="11" fillId="0" borderId="52" xfId="0" applyFont="1" applyBorder="1" applyAlignment="1">
      <alignment horizontal="right"/>
    </xf>
    <xf numFmtId="0" fontId="2" fillId="0" borderId="13" xfId="54" applyFont="1" applyFill="1" applyBorder="1" applyAlignment="1">
      <alignment horizontal="left" wrapText="1"/>
      <protection/>
    </xf>
    <xf numFmtId="0" fontId="23" fillId="0" borderId="47" xfId="54" applyFont="1" applyFill="1" applyBorder="1" applyAlignment="1">
      <alignment horizontal="right" wrapText="1"/>
      <protection/>
    </xf>
    <xf numFmtId="0" fontId="11" fillId="0" borderId="53" xfId="54" applyFont="1" applyFill="1" applyBorder="1" applyAlignment="1">
      <alignment horizontal="right" wrapText="1"/>
      <protection/>
    </xf>
    <xf numFmtId="0" fontId="11" fillId="0" borderId="17" xfId="54" applyFont="1" applyFill="1" applyBorder="1" applyAlignment="1">
      <alignment horizontal="right" wrapText="1"/>
      <protection/>
    </xf>
    <xf numFmtId="0" fontId="6" fillId="0" borderId="1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36" xfId="54" applyFont="1" applyFill="1" applyBorder="1" applyAlignment="1">
      <alignment horizontal="right" vertical="center"/>
      <protection/>
    </xf>
    <xf numFmtId="0" fontId="12" fillId="0" borderId="60" xfId="54" applyFont="1" applyFill="1" applyBorder="1" applyAlignment="1">
      <alignment horizontal="right" vertical="center"/>
      <protection/>
    </xf>
    <xf numFmtId="0" fontId="62" fillId="0" borderId="36" xfId="0" applyFont="1" applyBorder="1" applyAlignment="1">
      <alignment/>
    </xf>
    <xf numFmtId="0" fontId="6" fillId="0" borderId="61" xfId="0" applyFont="1" applyFill="1" applyBorder="1" applyAlignment="1">
      <alignment horizontal="center"/>
    </xf>
    <xf numFmtId="0" fontId="11" fillId="0" borderId="36" xfId="0" applyFont="1" applyFill="1" applyBorder="1" applyAlignment="1">
      <alignment/>
    </xf>
    <xf numFmtId="0" fontId="14" fillId="0" borderId="36" xfId="54" applyFont="1" applyFill="1" applyBorder="1" applyAlignment="1">
      <alignment horizontal="right" wrapText="1"/>
      <protection/>
    </xf>
    <xf numFmtId="0" fontId="14" fillId="0" borderId="62" xfId="54" applyFont="1" applyFill="1" applyBorder="1" applyAlignment="1">
      <alignment horizontal="right" wrapText="1"/>
      <protection/>
    </xf>
    <xf numFmtId="0" fontId="14" fillId="0" borderId="18" xfId="54" applyFont="1" applyFill="1" applyBorder="1" applyAlignment="1">
      <alignment horizontal="right" wrapText="1"/>
      <protection/>
    </xf>
    <xf numFmtId="175" fontId="9" fillId="13" borderId="30" xfId="0" applyNumberFormat="1" applyFont="1" applyFill="1" applyBorder="1" applyAlignment="1">
      <alignment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="80" zoomScaleNormal="80" zoomScalePageLayoutView="0" workbookViewId="0" topLeftCell="A157">
      <selection activeCell="Q161" sqref="Q161"/>
    </sheetView>
  </sheetViews>
  <sheetFormatPr defaultColWidth="9.140625" defaultRowHeight="12.75"/>
  <cols>
    <col min="1" max="1" width="7.8515625" style="67" customWidth="1"/>
    <col min="2" max="2" width="44.57421875" style="66" customWidth="1"/>
    <col min="3" max="3" width="10.00390625" style="128" customWidth="1"/>
    <col min="4" max="9" width="8.421875" style="128" customWidth="1"/>
    <col min="10" max="11" width="8.421875" style="67" customWidth="1"/>
    <col min="12" max="12" width="11.8515625" style="128" customWidth="1"/>
    <col min="13" max="13" width="9.140625" style="2" customWidth="1"/>
    <col min="14" max="14" width="5.57421875" style="2" customWidth="1"/>
    <col min="15" max="15" width="3.7109375" style="2" customWidth="1"/>
    <col min="16" max="16" width="4.8515625" style="3" customWidth="1"/>
    <col min="17" max="17" width="47.8515625" style="2" customWidth="1"/>
    <col min="18" max="18" width="6.140625" style="2" customWidth="1"/>
    <col min="19" max="20" width="6.57421875" style="3" customWidth="1"/>
    <col min="21" max="21" width="9.140625" style="3" customWidth="1"/>
    <col min="22" max="22" width="9.140625" style="4" customWidth="1"/>
  </cols>
  <sheetData>
    <row r="1" spans="1:25" s="5" customFormat="1" ht="33" customHeight="1">
      <c r="A1" s="173" t="s">
        <v>26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P1" s="6"/>
      <c r="Q1" s="7"/>
      <c r="R1" s="8"/>
      <c r="S1" s="8"/>
      <c r="T1" s="8"/>
      <c r="U1" s="9"/>
      <c r="V1" s="6"/>
      <c r="W1" s="7"/>
      <c r="X1" s="7"/>
      <c r="Y1" s="7"/>
    </row>
    <row r="2" spans="1:25" ht="24.75" customHeight="1" thickBot="1">
      <c r="A2" s="51" t="s">
        <v>0</v>
      </c>
      <c r="B2" s="52">
        <f>2!C2</f>
        <v>44268</v>
      </c>
      <c r="C2" s="119" t="s">
        <v>1</v>
      </c>
      <c r="D2" s="119" t="s">
        <v>12</v>
      </c>
      <c r="E2" s="119" t="s">
        <v>13</v>
      </c>
      <c r="F2" s="119" t="s">
        <v>14</v>
      </c>
      <c r="G2" s="119" t="s">
        <v>15</v>
      </c>
      <c r="H2" s="119" t="s">
        <v>16</v>
      </c>
      <c r="I2" s="119" t="s">
        <v>17</v>
      </c>
      <c r="J2" s="119" t="s">
        <v>24</v>
      </c>
      <c r="K2" s="182"/>
      <c r="L2" s="137" t="s">
        <v>2</v>
      </c>
      <c r="P2" s="10"/>
      <c r="Q2" s="11"/>
      <c r="R2" s="12"/>
      <c r="S2" s="10"/>
      <c r="T2" s="10"/>
      <c r="U2" s="10"/>
      <c r="V2" s="13"/>
      <c r="W2" s="14"/>
      <c r="X2" s="14"/>
      <c r="Y2" s="14"/>
    </row>
    <row r="3" spans="1:25" ht="26.25" customHeight="1">
      <c r="A3" s="50">
        <v>1</v>
      </c>
      <c r="B3" s="75"/>
      <c r="C3" s="115">
        <f aca="true" t="shared" si="0" ref="C3:C13">SUM(D3:J3)</f>
        <v>0</v>
      </c>
      <c r="D3" s="115">
        <v>0</v>
      </c>
      <c r="E3" s="115">
        <v>0</v>
      </c>
      <c r="F3" s="115">
        <v>0</v>
      </c>
      <c r="G3" s="115">
        <v>0</v>
      </c>
      <c r="H3" s="115">
        <v>0</v>
      </c>
      <c r="I3" s="115">
        <v>0</v>
      </c>
      <c r="J3" s="115">
        <v>0</v>
      </c>
      <c r="K3" s="115"/>
      <c r="L3" s="49"/>
      <c r="P3" s="10"/>
      <c r="Q3" s="11"/>
      <c r="R3" s="12"/>
      <c r="S3" s="10"/>
      <c r="T3" s="10"/>
      <c r="U3" s="10"/>
      <c r="V3" s="13"/>
      <c r="W3" s="14"/>
      <c r="X3" s="14"/>
      <c r="Y3" s="14"/>
    </row>
    <row r="4" spans="1:25" ht="26.25" customHeight="1">
      <c r="A4" s="50">
        <v>2</v>
      </c>
      <c r="B4" s="76"/>
      <c r="C4" s="115">
        <f t="shared" si="0"/>
        <v>0</v>
      </c>
      <c r="D4" s="115">
        <v>0</v>
      </c>
      <c r="E4" s="115">
        <v>0</v>
      </c>
      <c r="F4" s="115">
        <v>0</v>
      </c>
      <c r="G4" s="115">
        <v>0</v>
      </c>
      <c r="H4" s="115">
        <v>0</v>
      </c>
      <c r="I4" s="115">
        <v>0</v>
      </c>
      <c r="J4" s="115">
        <v>0</v>
      </c>
      <c r="K4" s="115"/>
      <c r="L4" s="47"/>
      <c r="P4" s="10"/>
      <c r="Q4" s="11"/>
      <c r="R4" s="12"/>
      <c r="S4" s="10"/>
      <c r="T4" s="10"/>
      <c r="U4" s="10"/>
      <c r="V4" s="13"/>
      <c r="W4" s="14"/>
      <c r="X4" s="14"/>
      <c r="Y4" s="14"/>
    </row>
    <row r="5" spans="1:25" ht="26.25" customHeight="1">
      <c r="A5" s="50">
        <v>3</v>
      </c>
      <c r="B5" s="76"/>
      <c r="C5" s="115">
        <f t="shared" si="0"/>
        <v>0</v>
      </c>
      <c r="D5" s="115">
        <v>0</v>
      </c>
      <c r="E5" s="115">
        <v>0</v>
      </c>
      <c r="F5" s="115">
        <v>0</v>
      </c>
      <c r="G5" s="115">
        <v>0</v>
      </c>
      <c r="H5" s="115">
        <v>0</v>
      </c>
      <c r="I5" s="115">
        <v>0</v>
      </c>
      <c r="J5" s="115">
        <v>0</v>
      </c>
      <c r="K5" s="115"/>
      <c r="L5" s="49"/>
      <c r="P5" s="10"/>
      <c r="Q5" s="11"/>
      <c r="R5" s="12"/>
      <c r="S5" s="10"/>
      <c r="T5" s="10"/>
      <c r="U5" s="10"/>
      <c r="V5" s="13"/>
      <c r="W5" s="14"/>
      <c r="X5" s="14"/>
      <c r="Y5" s="14"/>
    </row>
    <row r="6" spans="1:25" ht="26.25" customHeight="1">
      <c r="A6" s="50">
        <v>4</v>
      </c>
      <c r="B6" s="76"/>
      <c r="C6" s="115">
        <f t="shared" si="0"/>
        <v>0</v>
      </c>
      <c r="D6" s="115">
        <v>0</v>
      </c>
      <c r="E6" s="115">
        <v>0</v>
      </c>
      <c r="F6" s="115">
        <v>0</v>
      </c>
      <c r="G6" s="115">
        <v>0</v>
      </c>
      <c r="H6" s="115">
        <v>0</v>
      </c>
      <c r="I6" s="115">
        <v>0</v>
      </c>
      <c r="J6" s="115">
        <v>0</v>
      </c>
      <c r="K6" s="115"/>
      <c r="L6" s="49"/>
      <c r="P6" s="10"/>
      <c r="Q6" s="11"/>
      <c r="R6" s="12"/>
      <c r="S6" s="10"/>
      <c r="T6" s="10"/>
      <c r="U6" s="10"/>
      <c r="V6" s="13"/>
      <c r="W6" s="14"/>
      <c r="X6" s="14"/>
      <c r="Y6" s="14"/>
    </row>
    <row r="7" spans="1:25" ht="26.25" customHeight="1">
      <c r="A7" s="50">
        <v>5</v>
      </c>
      <c r="B7" s="76"/>
      <c r="C7" s="115">
        <f t="shared" si="0"/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/>
      <c r="L7" s="47"/>
      <c r="P7" s="10"/>
      <c r="Q7" s="11"/>
      <c r="R7" s="12"/>
      <c r="S7" s="10"/>
      <c r="T7" s="10"/>
      <c r="U7" s="10"/>
      <c r="V7" s="13"/>
      <c r="W7" s="14"/>
      <c r="X7" s="14"/>
      <c r="Y7" s="14"/>
    </row>
    <row r="8" spans="1:25" ht="26.25" customHeight="1">
      <c r="A8" s="50">
        <v>6</v>
      </c>
      <c r="B8" s="76"/>
      <c r="C8" s="115">
        <f t="shared" si="0"/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/>
      <c r="L8" s="49"/>
      <c r="P8" s="10"/>
      <c r="Q8" s="11"/>
      <c r="R8" s="12"/>
      <c r="S8" s="10"/>
      <c r="T8" s="10"/>
      <c r="U8" s="10"/>
      <c r="V8" s="13"/>
      <c r="W8" s="14"/>
      <c r="X8" s="14"/>
      <c r="Y8" s="14"/>
    </row>
    <row r="9" spans="1:25" ht="26.25" customHeight="1">
      <c r="A9" s="50">
        <v>7</v>
      </c>
      <c r="B9" s="76"/>
      <c r="C9" s="115">
        <f t="shared" si="0"/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/>
      <c r="L9" s="49"/>
      <c r="P9" s="10"/>
      <c r="Q9" s="11"/>
      <c r="R9" s="12"/>
      <c r="S9" s="10"/>
      <c r="T9" s="10"/>
      <c r="U9" s="10"/>
      <c r="V9" s="13"/>
      <c r="W9" s="14"/>
      <c r="X9" s="14"/>
      <c r="Y9" s="14"/>
    </row>
    <row r="10" spans="1:25" ht="26.25" customHeight="1">
      <c r="A10" s="50">
        <v>8</v>
      </c>
      <c r="B10" s="91"/>
      <c r="C10" s="115">
        <f t="shared" si="0"/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/>
      <c r="L10" s="47"/>
      <c r="P10" s="10"/>
      <c r="Q10" s="11"/>
      <c r="R10" s="12"/>
      <c r="S10" s="10"/>
      <c r="T10" s="10"/>
      <c r="U10" s="10"/>
      <c r="V10" s="13"/>
      <c r="W10" s="14"/>
      <c r="X10" s="14"/>
      <c r="Y10" s="14"/>
    </row>
    <row r="11" spans="1:22" s="15" customFormat="1" ht="26.25" customHeight="1">
      <c r="A11" s="50">
        <v>8</v>
      </c>
      <c r="B11" s="58"/>
      <c r="C11" s="115">
        <f t="shared" si="0"/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/>
      <c r="L11" s="47"/>
      <c r="P11" s="16"/>
      <c r="S11" s="16"/>
      <c r="T11" s="16"/>
      <c r="U11" s="16"/>
      <c r="V11" s="16"/>
    </row>
    <row r="12" spans="1:22" s="15" customFormat="1" ht="26.25" customHeight="1">
      <c r="A12" s="50">
        <v>10</v>
      </c>
      <c r="B12" s="58"/>
      <c r="C12" s="115">
        <f t="shared" si="0"/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/>
      <c r="L12" s="47"/>
      <c r="P12" s="16"/>
      <c r="S12" s="16"/>
      <c r="T12" s="16"/>
      <c r="U12" s="16"/>
      <c r="V12" s="16"/>
    </row>
    <row r="13" spans="1:22" s="15" customFormat="1" ht="26.25" customHeight="1">
      <c r="A13" s="50">
        <v>11</v>
      </c>
      <c r="B13" s="58"/>
      <c r="C13" s="115">
        <f t="shared" si="0"/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/>
      <c r="L13" s="47"/>
      <c r="P13" s="16"/>
      <c r="S13" s="16"/>
      <c r="T13" s="16"/>
      <c r="U13" s="16"/>
      <c r="V13" s="16"/>
    </row>
    <row r="14" spans="1:22" s="15" customFormat="1" ht="27.75" customHeight="1">
      <c r="A14" s="19"/>
      <c r="B14" s="53"/>
      <c r="C14" s="116"/>
      <c r="D14" s="116"/>
      <c r="E14" s="116"/>
      <c r="F14" s="116"/>
      <c r="G14" s="116"/>
      <c r="H14" s="116"/>
      <c r="I14" s="116"/>
      <c r="J14" s="54"/>
      <c r="K14" s="55"/>
      <c r="L14" s="118"/>
      <c r="P14" s="16"/>
      <c r="S14" s="16"/>
      <c r="T14" s="16"/>
      <c r="U14" s="16"/>
      <c r="V14" s="16"/>
    </row>
    <row r="15" spans="1:22" s="15" customFormat="1" ht="18.75" customHeight="1">
      <c r="A15" s="19"/>
      <c r="B15" s="53"/>
      <c r="C15" s="116"/>
      <c r="D15" s="116"/>
      <c r="E15" s="116"/>
      <c r="F15" s="116"/>
      <c r="G15" s="116"/>
      <c r="H15" s="116"/>
      <c r="I15" s="116"/>
      <c r="J15" s="55"/>
      <c r="K15" s="55"/>
      <c r="L15" s="118"/>
      <c r="P15" s="16"/>
      <c r="S15" s="16"/>
      <c r="T15" s="16"/>
      <c r="U15" s="16"/>
      <c r="V15" s="16"/>
    </row>
    <row r="16" spans="1:22" s="15" customFormat="1" ht="18.75" customHeight="1" thickBot="1">
      <c r="A16" s="19"/>
      <c r="B16" s="56"/>
      <c r="C16" s="117"/>
      <c r="D16" s="117"/>
      <c r="E16" s="117"/>
      <c r="F16" s="117"/>
      <c r="G16" s="117"/>
      <c r="H16" s="117"/>
      <c r="I16" s="117"/>
      <c r="J16" s="55"/>
      <c r="K16" s="55"/>
      <c r="L16" s="118"/>
      <c r="P16" s="16"/>
      <c r="S16" s="16"/>
      <c r="T16" s="16"/>
      <c r="U16" s="16"/>
      <c r="V16" s="16"/>
    </row>
    <row r="17" spans="1:22" s="15" customFormat="1" ht="36.75" customHeight="1">
      <c r="A17" s="173" t="s">
        <v>26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P17" s="16"/>
      <c r="S17" s="16"/>
      <c r="T17" s="16"/>
      <c r="U17" s="16"/>
      <c r="V17" s="16"/>
    </row>
    <row r="18" spans="1:22" s="17" customFormat="1" ht="24" customHeight="1">
      <c r="A18" s="51" t="s">
        <v>0</v>
      </c>
      <c r="B18" s="52">
        <f>2!D2</f>
        <v>44275</v>
      </c>
      <c r="C18" s="119" t="s">
        <v>1</v>
      </c>
      <c r="D18" s="119" t="s">
        <v>12</v>
      </c>
      <c r="E18" s="119" t="s">
        <v>13</v>
      </c>
      <c r="F18" s="119" t="s">
        <v>14</v>
      </c>
      <c r="G18" s="119" t="s">
        <v>15</v>
      </c>
      <c r="H18" s="119" t="s">
        <v>16</v>
      </c>
      <c r="I18" s="119" t="s">
        <v>17</v>
      </c>
      <c r="J18" s="119" t="s">
        <v>24</v>
      </c>
      <c r="K18" s="182"/>
      <c r="L18" s="137" t="s">
        <v>2</v>
      </c>
      <c r="P18" s="18"/>
      <c r="S18" s="18"/>
      <c r="T18" s="18"/>
      <c r="U18" s="18"/>
      <c r="V18" s="18"/>
    </row>
    <row r="19" spans="1:22" s="17" customFormat="1" ht="23.25" customHeight="1">
      <c r="A19" s="50">
        <v>1</v>
      </c>
      <c r="B19" s="48"/>
      <c r="C19" s="115">
        <f>SUM(D19:J19)</f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/>
      <c r="L19" s="47"/>
      <c r="P19" s="18"/>
      <c r="S19" s="18"/>
      <c r="T19" s="18"/>
      <c r="U19" s="18"/>
      <c r="V19" s="18"/>
    </row>
    <row r="20" spans="1:22" s="17" customFormat="1" ht="23.25" customHeight="1">
      <c r="A20" s="50">
        <v>2</v>
      </c>
      <c r="B20" s="48"/>
      <c r="C20" s="115">
        <f aca="true" t="shared" si="1" ref="C20:C27">SUM(D20:J20)</f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/>
      <c r="L20" s="47"/>
      <c r="P20" s="18"/>
      <c r="S20" s="18"/>
      <c r="T20" s="18"/>
      <c r="U20" s="18"/>
      <c r="V20" s="18"/>
    </row>
    <row r="21" spans="1:22" s="17" customFormat="1" ht="23.25" customHeight="1">
      <c r="A21" s="50">
        <v>3</v>
      </c>
      <c r="B21" s="48"/>
      <c r="C21" s="115">
        <f t="shared" si="1"/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/>
      <c r="L21" s="47"/>
      <c r="P21" s="18"/>
      <c r="S21" s="18"/>
      <c r="T21" s="18"/>
      <c r="U21" s="18"/>
      <c r="V21" s="18"/>
    </row>
    <row r="22" spans="1:22" s="17" customFormat="1" ht="23.25" customHeight="1">
      <c r="A22" s="50">
        <v>4</v>
      </c>
      <c r="B22" s="48"/>
      <c r="C22" s="115">
        <f t="shared" si="1"/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/>
      <c r="L22" s="49"/>
      <c r="P22" s="18"/>
      <c r="S22" s="18"/>
      <c r="T22" s="18"/>
      <c r="U22" s="18"/>
      <c r="V22" s="18"/>
    </row>
    <row r="23" spans="1:22" s="17" customFormat="1" ht="23.25" customHeight="1">
      <c r="A23" s="50">
        <v>5</v>
      </c>
      <c r="B23" s="48"/>
      <c r="C23" s="115">
        <f t="shared" si="1"/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/>
      <c r="L23" s="49"/>
      <c r="P23" s="18"/>
      <c r="S23" s="18"/>
      <c r="T23" s="18"/>
      <c r="U23" s="18"/>
      <c r="V23" s="18"/>
    </row>
    <row r="24" spans="1:22" s="17" customFormat="1" ht="23.25" customHeight="1">
      <c r="A24" s="50">
        <v>6</v>
      </c>
      <c r="B24" s="48"/>
      <c r="C24" s="115">
        <f t="shared" si="1"/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/>
      <c r="L24" s="49"/>
      <c r="P24" s="18"/>
      <c r="S24" s="18"/>
      <c r="T24" s="18"/>
      <c r="U24" s="18"/>
      <c r="V24" s="18"/>
    </row>
    <row r="25" spans="1:22" s="15" customFormat="1" ht="26.25" customHeight="1">
      <c r="A25" s="50">
        <v>7</v>
      </c>
      <c r="B25" s="89"/>
      <c r="C25" s="115">
        <f t="shared" si="1"/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/>
      <c r="L25" s="47"/>
      <c r="P25" s="16"/>
      <c r="S25" s="16"/>
      <c r="T25" s="16"/>
      <c r="U25" s="16"/>
      <c r="V25" s="16"/>
    </row>
    <row r="26" spans="1:22" s="15" customFormat="1" ht="23.25" customHeight="1">
      <c r="A26" s="50">
        <v>8</v>
      </c>
      <c r="B26" s="48"/>
      <c r="C26" s="115">
        <f t="shared" si="1"/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/>
      <c r="L26" s="47"/>
      <c r="P26" s="16"/>
      <c r="S26" s="16"/>
      <c r="T26" s="16"/>
      <c r="U26" s="16"/>
      <c r="V26" s="16"/>
    </row>
    <row r="27" spans="1:22" s="15" customFormat="1" ht="23.25" customHeight="1">
      <c r="A27" s="50">
        <v>9</v>
      </c>
      <c r="B27" s="48"/>
      <c r="C27" s="115">
        <f t="shared" si="1"/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/>
      <c r="L27" s="47"/>
      <c r="P27" s="16"/>
      <c r="S27" s="16"/>
      <c r="T27" s="16"/>
      <c r="U27" s="16"/>
      <c r="V27" s="16"/>
    </row>
    <row r="28" spans="1:22" s="15" customFormat="1" ht="18.75" customHeight="1">
      <c r="A28" s="19"/>
      <c r="B28" s="90"/>
      <c r="C28" s="114"/>
      <c r="D28" s="114"/>
      <c r="E28" s="114"/>
      <c r="F28" s="114"/>
      <c r="G28" s="114"/>
      <c r="H28" s="114"/>
      <c r="I28" s="114"/>
      <c r="J28" s="47"/>
      <c r="K28" s="24"/>
      <c r="L28" s="118"/>
      <c r="P28" s="16"/>
      <c r="S28" s="16"/>
      <c r="T28" s="16"/>
      <c r="U28" s="16"/>
      <c r="V28" s="16"/>
    </row>
    <row r="29" spans="1:22" s="15" customFormat="1" ht="18.75" customHeight="1" thickBot="1">
      <c r="A29" s="19"/>
      <c r="B29" s="20"/>
      <c r="C29" s="118"/>
      <c r="D29" s="118"/>
      <c r="E29" s="118"/>
      <c r="F29" s="118"/>
      <c r="G29" s="118"/>
      <c r="H29" s="118"/>
      <c r="I29" s="118"/>
      <c r="J29" s="57"/>
      <c r="K29" s="57"/>
      <c r="L29" s="118"/>
      <c r="P29" s="16"/>
      <c r="S29" s="16"/>
      <c r="T29" s="16"/>
      <c r="U29" s="16"/>
      <c r="V29" s="16"/>
    </row>
    <row r="30" spans="1:22" s="15" customFormat="1" ht="36" customHeight="1">
      <c r="A30" s="173" t="s">
        <v>26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P30" s="16"/>
      <c r="S30" s="16"/>
      <c r="T30" s="16"/>
      <c r="U30" s="16"/>
      <c r="V30" s="16"/>
    </row>
    <row r="31" spans="1:22" s="17" customFormat="1" ht="21.75" customHeight="1" thickBot="1">
      <c r="A31" s="51" t="s">
        <v>0</v>
      </c>
      <c r="B31" s="52">
        <f>2!E2</f>
        <v>44303</v>
      </c>
      <c r="C31" s="119" t="s">
        <v>1</v>
      </c>
      <c r="D31" s="119" t="s">
        <v>12</v>
      </c>
      <c r="E31" s="119" t="s">
        <v>13</v>
      </c>
      <c r="F31" s="119" t="s">
        <v>14</v>
      </c>
      <c r="G31" s="119" t="s">
        <v>15</v>
      </c>
      <c r="H31" s="119" t="s">
        <v>16</v>
      </c>
      <c r="I31" s="119" t="s">
        <v>17</v>
      </c>
      <c r="J31" s="119" t="s">
        <v>24</v>
      </c>
      <c r="K31" s="182"/>
      <c r="L31" s="137" t="s">
        <v>2</v>
      </c>
      <c r="P31" s="18"/>
      <c r="S31" s="18"/>
      <c r="T31" s="18"/>
      <c r="U31" s="18"/>
      <c r="V31" s="18"/>
    </row>
    <row r="32" spans="1:22" s="17" customFormat="1" ht="30.75" customHeight="1">
      <c r="A32" s="46">
        <v>1</v>
      </c>
      <c r="B32" s="75"/>
      <c r="C32" s="115">
        <f>SUM(D32:J32)</f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/>
      <c r="L32" s="47"/>
      <c r="P32" s="18"/>
      <c r="S32" s="18"/>
      <c r="T32" s="18"/>
      <c r="U32" s="18"/>
      <c r="V32" s="18"/>
    </row>
    <row r="33" spans="1:22" s="17" customFormat="1" ht="30.75" customHeight="1">
      <c r="A33" s="46">
        <v>2</v>
      </c>
      <c r="B33" s="76"/>
      <c r="C33" s="115">
        <f aca="true" t="shared" si="2" ref="C33:C40">SUM(D33:J33)</f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/>
      <c r="L33" s="47"/>
      <c r="P33" s="18"/>
      <c r="S33" s="18"/>
      <c r="T33" s="18"/>
      <c r="U33" s="18"/>
      <c r="V33" s="18"/>
    </row>
    <row r="34" spans="1:22" s="17" customFormat="1" ht="30.75" customHeight="1">
      <c r="A34" s="46">
        <v>3</v>
      </c>
      <c r="B34" s="76"/>
      <c r="C34" s="115">
        <f t="shared" si="2"/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/>
      <c r="L34" s="47"/>
      <c r="P34" s="18"/>
      <c r="S34" s="18"/>
      <c r="T34" s="18"/>
      <c r="U34" s="18"/>
      <c r="V34" s="18"/>
    </row>
    <row r="35" spans="1:22" s="17" customFormat="1" ht="30.75" customHeight="1">
      <c r="A35" s="46">
        <v>4</v>
      </c>
      <c r="B35" s="76"/>
      <c r="C35" s="115">
        <f t="shared" si="2"/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/>
      <c r="L35" s="47"/>
      <c r="P35" s="18"/>
      <c r="S35" s="18"/>
      <c r="T35" s="18"/>
      <c r="U35" s="18"/>
      <c r="V35" s="18"/>
    </row>
    <row r="36" spans="1:22" s="17" customFormat="1" ht="30.75" customHeight="1">
      <c r="A36" s="46">
        <v>5</v>
      </c>
      <c r="B36" s="76"/>
      <c r="C36" s="115">
        <f t="shared" si="2"/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/>
      <c r="L36" s="47"/>
      <c r="P36" s="18"/>
      <c r="S36" s="18"/>
      <c r="T36" s="18"/>
      <c r="U36" s="18"/>
      <c r="V36" s="18"/>
    </row>
    <row r="37" spans="1:22" s="17" customFormat="1" ht="30.75" customHeight="1">
      <c r="A37" s="46">
        <v>6</v>
      </c>
      <c r="B37" s="76"/>
      <c r="C37" s="115">
        <f t="shared" si="2"/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/>
      <c r="L37" s="47"/>
      <c r="P37" s="18"/>
      <c r="S37" s="18"/>
      <c r="T37" s="18"/>
      <c r="U37" s="18"/>
      <c r="V37" s="18"/>
    </row>
    <row r="38" spans="1:22" s="15" customFormat="1" ht="30.75" customHeight="1">
      <c r="A38" s="46">
        <v>7</v>
      </c>
      <c r="B38" s="76"/>
      <c r="C38" s="115">
        <f t="shared" si="2"/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/>
      <c r="L38" s="47"/>
      <c r="P38" s="16"/>
      <c r="S38" s="16"/>
      <c r="T38" s="16"/>
      <c r="U38" s="16"/>
      <c r="V38" s="16"/>
    </row>
    <row r="39" spans="1:22" s="15" customFormat="1" ht="30.75" customHeight="1">
      <c r="A39" s="46">
        <v>8</v>
      </c>
      <c r="B39" s="76"/>
      <c r="C39" s="115">
        <f t="shared" si="2"/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/>
      <c r="L39" s="47"/>
      <c r="P39" s="16"/>
      <c r="S39" s="16"/>
      <c r="T39" s="16"/>
      <c r="U39" s="16"/>
      <c r="V39" s="16"/>
    </row>
    <row r="40" spans="1:22" s="15" customFormat="1" ht="30.75" customHeight="1">
      <c r="A40" s="46">
        <v>9</v>
      </c>
      <c r="B40" s="76"/>
      <c r="C40" s="115">
        <f t="shared" si="2"/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32">
        <v>0</v>
      </c>
      <c r="J40" s="132">
        <v>0</v>
      </c>
      <c r="K40" s="132"/>
      <c r="L40" s="47"/>
      <c r="P40" s="16"/>
      <c r="S40" s="16"/>
      <c r="T40" s="16"/>
      <c r="U40" s="16"/>
      <c r="V40" s="16"/>
    </row>
    <row r="41" spans="1:22" s="15" customFormat="1" ht="30.75" customHeight="1">
      <c r="A41" s="19"/>
      <c r="B41" s="20"/>
      <c r="C41" s="118"/>
      <c r="D41" s="118"/>
      <c r="E41" s="118"/>
      <c r="F41" s="118"/>
      <c r="G41" s="118"/>
      <c r="H41" s="118"/>
      <c r="I41" s="57"/>
      <c r="J41" s="24"/>
      <c r="K41" s="24"/>
      <c r="L41" s="118"/>
      <c r="P41" s="16"/>
      <c r="S41" s="16"/>
      <c r="T41" s="16"/>
      <c r="U41" s="16"/>
      <c r="V41" s="16"/>
    </row>
    <row r="42" spans="1:22" s="26" customFormat="1" ht="18.75" customHeight="1" thickBot="1">
      <c r="A42" s="25"/>
      <c r="B42" s="40"/>
      <c r="C42" s="57"/>
      <c r="D42" s="57"/>
      <c r="E42" s="57"/>
      <c r="F42" s="57"/>
      <c r="G42" s="57"/>
      <c r="H42" s="57"/>
      <c r="I42" s="57"/>
      <c r="J42" s="57"/>
      <c r="K42" s="57"/>
      <c r="L42" s="57"/>
      <c r="P42" s="146"/>
      <c r="S42" s="146"/>
      <c r="T42" s="146"/>
      <c r="U42" s="146"/>
      <c r="V42" s="146"/>
    </row>
    <row r="43" spans="1:22" s="15" customFormat="1" ht="37.5" customHeight="1">
      <c r="A43" s="173" t="s">
        <v>26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P43" s="16"/>
      <c r="S43" s="16"/>
      <c r="T43" s="16"/>
      <c r="U43" s="16"/>
      <c r="V43" s="16"/>
    </row>
    <row r="44" spans="1:22" s="17" customFormat="1" ht="29.25" customHeight="1">
      <c r="A44" s="147" t="s">
        <v>0</v>
      </c>
      <c r="B44" s="148">
        <f>2!F2</f>
        <v>44324</v>
      </c>
      <c r="C44" s="149" t="s">
        <v>1</v>
      </c>
      <c r="D44" s="149" t="s">
        <v>12</v>
      </c>
      <c r="E44" s="149" t="s">
        <v>13</v>
      </c>
      <c r="F44" s="149" t="s">
        <v>14</v>
      </c>
      <c r="G44" s="149" t="s">
        <v>15</v>
      </c>
      <c r="H44" s="149" t="s">
        <v>16</v>
      </c>
      <c r="I44" s="149" t="s">
        <v>17</v>
      </c>
      <c r="J44" s="149" t="s">
        <v>24</v>
      </c>
      <c r="K44" s="183"/>
      <c r="L44" s="150" t="s">
        <v>2</v>
      </c>
      <c r="P44" s="18"/>
      <c r="S44" s="18"/>
      <c r="T44" s="18"/>
      <c r="U44" s="18"/>
      <c r="V44" s="18"/>
    </row>
    <row r="45" spans="1:15" s="17" customFormat="1" ht="29.25" customHeight="1">
      <c r="A45" s="138">
        <v>1</v>
      </c>
      <c r="B45" s="58" t="s">
        <v>8</v>
      </c>
      <c r="C45" s="115">
        <f>SUM(D45:J45)</f>
        <v>50660</v>
      </c>
      <c r="D45" s="115">
        <v>12660</v>
      </c>
      <c r="E45" s="115">
        <v>19380</v>
      </c>
      <c r="F45" s="115">
        <v>18620</v>
      </c>
      <c r="G45" s="115">
        <v>0</v>
      </c>
      <c r="H45" s="115">
        <v>0</v>
      </c>
      <c r="I45" s="115">
        <v>0</v>
      </c>
      <c r="J45" s="71">
        <v>0</v>
      </c>
      <c r="K45" s="184"/>
      <c r="L45" s="139">
        <v>25</v>
      </c>
      <c r="M45" s="72"/>
      <c r="O45" s="18"/>
    </row>
    <row r="46" spans="1:15" s="17" customFormat="1" ht="29.25" customHeight="1">
      <c r="A46" s="138">
        <v>2</v>
      </c>
      <c r="B46" s="58" t="s">
        <v>18</v>
      </c>
      <c r="C46" s="115">
        <f aca="true" t="shared" si="3" ref="C46:C52">SUM(D46:J46)</f>
        <v>41800</v>
      </c>
      <c r="D46" s="115">
        <v>7120</v>
      </c>
      <c r="E46" s="115">
        <v>16600</v>
      </c>
      <c r="F46" s="115">
        <v>18080</v>
      </c>
      <c r="G46" s="115">
        <v>0</v>
      </c>
      <c r="H46" s="115">
        <v>0</v>
      </c>
      <c r="I46" s="115">
        <v>0</v>
      </c>
      <c r="J46" s="71">
        <v>0</v>
      </c>
      <c r="K46" s="184"/>
      <c r="L46" s="139">
        <v>5</v>
      </c>
      <c r="M46" s="72"/>
      <c r="O46" s="18"/>
    </row>
    <row r="47" spans="1:15" s="17" customFormat="1" ht="29.25" customHeight="1">
      <c r="A47" s="138">
        <v>3</v>
      </c>
      <c r="B47" s="58" t="s">
        <v>19</v>
      </c>
      <c r="C47" s="115">
        <f t="shared" si="3"/>
        <v>39820</v>
      </c>
      <c r="D47" s="115">
        <v>12160</v>
      </c>
      <c r="E47" s="115">
        <v>8740</v>
      </c>
      <c r="F47" s="115">
        <v>18920</v>
      </c>
      <c r="G47" s="115">
        <v>0</v>
      </c>
      <c r="H47" s="115">
        <v>0</v>
      </c>
      <c r="I47" s="115">
        <v>0</v>
      </c>
      <c r="J47" s="71">
        <v>0</v>
      </c>
      <c r="K47" s="184"/>
      <c r="L47" s="139">
        <v>9</v>
      </c>
      <c r="M47" s="72"/>
      <c r="O47" s="18"/>
    </row>
    <row r="48" spans="1:15" s="17" customFormat="1" ht="29.25" customHeight="1">
      <c r="A48" s="138">
        <v>4</v>
      </c>
      <c r="B48" s="58" t="s">
        <v>20</v>
      </c>
      <c r="C48" s="115">
        <f t="shared" si="3"/>
        <v>39260</v>
      </c>
      <c r="D48" s="115">
        <v>10400</v>
      </c>
      <c r="E48" s="115">
        <v>11640</v>
      </c>
      <c r="F48" s="115">
        <v>17220</v>
      </c>
      <c r="G48" s="115">
        <v>0</v>
      </c>
      <c r="H48" s="115">
        <v>0</v>
      </c>
      <c r="I48" s="115">
        <v>0</v>
      </c>
      <c r="J48" s="71">
        <v>0</v>
      </c>
      <c r="K48" s="184"/>
      <c r="L48" s="139">
        <v>14</v>
      </c>
      <c r="M48" s="72"/>
      <c r="O48" s="18"/>
    </row>
    <row r="49" spans="1:15" s="17" customFormat="1" ht="29.25" customHeight="1">
      <c r="A49" s="138">
        <v>5</v>
      </c>
      <c r="B49" s="58" t="s">
        <v>21</v>
      </c>
      <c r="C49" s="115">
        <f t="shared" si="3"/>
        <v>33940</v>
      </c>
      <c r="D49" s="115">
        <v>14340</v>
      </c>
      <c r="E49" s="115">
        <v>6440</v>
      </c>
      <c r="F49" s="115">
        <v>13160</v>
      </c>
      <c r="G49" s="115">
        <v>0</v>
      </c>
      <c r="H49" s="115">
        <v>0</v>
      </c>
      <c r="I49" s="115">
        <v>0</v>
      </c>
      <c r="J49" s="71">
        <v>0</v>
      </c>
      <c r="K49" s="184"/>
      <c r="L49" s="139">
        <v>1</v>
      </c>
      <c r="M49" s="72"/>
      <c r="O49" s="18"/>
    </row>
    <row r="50" spans="1:15" s="17" customFormat="1" ht="29.25" customHeight="1">
      <c r="A50" s="138">
        <v>6</v>
      </c>
      <c r="B50" s="58" t="s">
        <v>22</v>
      </c>
      <c r="C50" s="115">
        <f t="shared" si="3"/>
        <v>25500</v>
      </c>
      <c r="D50" s="115">
        <v>9460</v>
      </c>
      <c r="E50" s="115">
        <v>16040</v>
      </c>
      <c r="F50" s="115">
        <v>0</v>
      </c>
      <c r="G50" s="115">
        <v>0</v>
      </c>
      <c r="H50" s="115">
        <v>0</v>
      </c>
      <c r="I50" s="115">
        <v>0</v>
      </c>
      <c r="J50" s="71">
        <v>0</v>
      </c>
      <c r="K50" s="184"/>
      <c r="L50" s="139">
        <v>27</v>
      </c>
      <c r="M50" s="72"/>
      <c r="O50" s="18"/>
    </row>
    <row r="51" spans="1:15" s="17" customFormat="1" ht="29.25" customHeight="1">
      <c r="A51" s="138">
        <v>7</v>
      </c>
      <c r="B51" s="58" t="s">
        <v>23</v>
      </c>
      <c r="C51" s="115">
        <f t="shared" si="3"/>
        <v>22500</v>
      </c>
      <c r="D51" s="115">
        <v>9260</v>
      </c>
      <c r="E51" s="115">
        <v>13240</v>
      </c>
      <c r="F51" s="115">
        <v>0</v>
      </c>
      <c r="G51" s="115">
        <v>0</v>
      </c>
      <c r="H51" s="115">
        <v>0</v>
      </c>
      <c r="I51" s="115">
        <v>0</v>
      </c>
      <c r="J51" s="71">
        <v>0</v>
      </c>
      <c r="K51" s="184"/>
      <c r="L51" s="139">
        <v>21</v>
      </c>
      <c r="M51" s="72"/>
      <c r="O51" s="18"/>
    </row>
    <row r="52" spans="1:15" s="17" customFormat="1" ht="29.25" customHeight="1">
      <c r="A52" s="70">
        <v>8</v>
      </c>
      <c r="B52" s="58" t="s">
        <v>10</v>
      </c>
      <c r="C52" s="115">
        <f t="shared" si="3"/>
        <v>0</v>
      </c>
      <c r="D52" s="115">
        <v>0</v>
      </c>
      <c r="E52" s="115">
        <v>0</v>
      </c>
      <c r="F52" s="115">
        <v>0</v>
      </c>
      <c r="G52" s="115"/>
      <c r="H52" s="115"/>
      <c r="I52" s="115"/>
      <c r="J52" s="71"/>
      <c r="K52" s="71"/>
      <c r="L52" s="129">
        <v>17</v>
      </c>
      <c r="M52" s="72"/>
      <c r="O52" s="18"/>
    </row>
    <row r="53" spans="1:22" s="17" customFormat="1" ht="29.25" customHeight="1" thickBot="1">
      <c r="A53" s="140"/>
      <c r="B53" s="141"/>
      <c r="C53" s="145">
        <f>SUM(C45:C52)</f>
        <v>253480</v>
      </c>
      <c r="D53" s="142"/>
      <c r="E53" s="142"/>
      <c r="F53" s="142"/>
      <c r="G53" s="142"/>
      <c r="H53" s="142"/>
      <c r="I53" s="142"/>
      <c r="J53" s="141"/>
      <c r="K53" s="141"/>
      <c r="L53" s="143"/>
      <c r="M53"/>
      <c r="N53"/>
      <c r="P53" s="18"/>
      <c r="S53" s="18"/>
      <c r="T53" s="18"/>
      <c r="U53" s="18"/>
      <c r="V53" s="18"/>
    </row>
    <row r="54" spans="1:22" s="17" customFormat="1" ht="29.25" customHeight="1">
      <c r="A54" s="61"/>
      <c r="B54" s="22"/>
      <c r="C54" s="120"/>
      <c r="D54" s="120"/>
      <c r="E54" s="120"/>
      <c r="F54" s="120"/>
      <c r="G54" s="120"/>
      <c r="H54" s="120"/>
      <c r="I54" s="120"/>
      <c r="J54" s="24"/>
      <c r="K54" s="24"/>
      <c r="L54" s="118"/>
      <c r="P54" s="18"/>
      <c r="S54" s="18"/>
      <c r="T54" s="18"/>
      <c r="U54" s="18"/>
      <c r="V54" s="18"/>
    </row>
    <row r="55" spans="1:22" s="17" customFormat="1" ht="29.25" customHeight="1">
      <c r="A55" s="61"/>
      <c r="B55" s="22"/>
      <c r="C55" s="120"/>
      <c r="D55" s="120"/>
      <c r="E55" s="120"/>
      <c r="F55" s="120"/>
      <c r="G55" s="120"/>
      <c r="H55" s="120"/>
      <c r="I55" s="120"/>
      <c r="J55" s="24"/>
      <c r="K55" s="24"/>
      <c r="L55" s="118"/>
      <c r="P55" s="18"/>
      <c r="S55" s="18"/>
      <c r="T55" s="18"/>
      <c r="U55" s="18"/>
      <c r="V55" s="18"/>
    </row>
    <row r="56" spans="1:22" s="17" customFormat="1" ht="29.25" customHeight="1">
      <c r="A56" s="61"/>
      <c r="B56" s="22"/>
      <c r="C56" s="120"/>
      <c r="D56" s="120"/>
      <c r="E56" s="120"/>
      <c r="F56" s="120"/>
      <c r="G56" s="120"/>
      <c r="H56" s="120"/>
      <c r="I56" s="120"/>
      <c r="J56" s="24"/>
      <c r="K56" s="24"/>
      <c r="L56" s="118"/>
      <c r="P56" s="18"/>
      <c r="S56" s="18"/>
      <c r="T56" s="18"/>
      <c r="U56" s="18"/>
      <c r="V56" s="18"/>
    </row>
    <row r="57" spans="1:22" s="17" customFormat="1" ht="29.25" customHeight="1" thickBot="1">
      <c r="A57" s="21"/>
      <c r="C57" s="121"/>
      <c r="D57" s="121"/>
      <c r="E57" s="121"/>
      <c r="F57" s="121"/>
      <c r="G57" s="121"/>
      <c r="H57" s="121"/>
      <c r="I57" s="121"/>
      <c r="L57" s="118"/>
      <c r="P57" s="18"/>
      <c r="S57" s="18"/>
      <c r="T57" s="18"/>
      <c r="U57" s="18"/>
      <c r="V57" s="18"/>
    </row>
    <row r="58" spans="1:22" s="17" customFormat="1" ht="29.25" customHeight="1">
      <c r="A58" s="173" t="s">
        <v>26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P58" s="18"/>
      <c r="S58" s="18"/>
      <c r="T58" s="18"/>
      <c r="U58" s="18"/>
      <c r="V58" s="18"/>
    </row>
    <row r="59" spans="1:22" s="17" customFormat="1" ht="29.25" customHeight="1">
      <c r="A59" s="62" t="s">
        <v>0</v>
      </c>
      <c r="B59" s="134">
        <f>2!G2</f>
        <v>44338</v>
      </c>
      <c r="C59" s="135" t="s">
        <v>1</v>
      </c>
      <c r="D59" s="135" t="s">
        <v>12</v>
      </c>
      <c r="E59" s="135" t="s">
        <v>13</v>
      </c>
      <c r="F59" s="135" t="s">
        <v>14</v>
      </c>
      <c r="G59" s="135" t="s">
        <v>15</v>
      </c>
      <c r="H59" s="135" t="s">
        <v>16</v>
      </c>
      <c r="I59" s="135" t="s">
        <v>17</v>
      </c>
      <c r="J59" s="135" t="s">
        <v>24</v>
      </c>
      <c r="K59" s="135"/>
      <c r="L59" s="136" t="s">
        <v>2</v>
      </c>
      <c r="P59" s="18"/>
      <c r="S59" s="18"/>
      <c r="T59" s="18"/>
      <c r="U59" s="18"/>
      <c r="V59" s="18"/>
    </row>
    <row r="60" spans="1:22" s="17" customFormat="1" ht="27.75" customHeight="1">
      <c r="A60" s="133">
        <v>1</v>
      </c>
      <c r="B60" s="58" t="s">
        <v>18</v>
      </c>
      <c r="C60" s="115">
        <f>SUM(D60:J60)</f>
        <v>58560</v>
      </c>
      <c r="D60" s="115">
        <v>15280</v>
      </c>
      <c r="E60" s="115">
        <v>13680</v>
      </c>
      <c r="F60" s="115">
        <v>13840</v>
      </c>
      <c r="G60" s="115">
        <v>15760</v>
      </c>
      <c r="H60" s="115">
        <v>0</v>
      </c>
      <c r="I60" s="115">
        <v>0</v>
      </c>
      <c r="J60" s="115">
        <v>0</v>
      </c>
      <c r="K60" s="115"/>
      <c r="L60" s="47">
        <v>7</v>
      </c>
      <c r="P60" s="18"/>
      <c r="S60" s="18"/>
      <c r="T60" s="18"/>
      <c r="U60" s="18"/>
      <c r="V60" s="18"/>
    </row>
    <row r="61" spans="1:22" s="15" customFormat="1" ht="27.75" customHeight="1">
      <c r="A61" s="133">
        <v>2</v>
      </c>
      <c r="B61" s="58" t="s">
        <v>22</v>
      </c>
      <c r="C61" s="115">
        <f aca="true" t="shared" si="4" ref="C61:C66">SUM(D61:J61)</f>
        <v>45900</v>
      </c>
      <c r="D61" s="115">
        <v>15380</v>
      </c>
      <c r="E61" s="115">
        <v>10700</v>
      </c>
      <c r="F61" s="115">
        <v>17160</v>
      </c>
      <c r="G61" s="115">
        <v>2660</v>
      </c>
      <c r="H61" s="115">
        <v>0</v>
      </c>
      <c r="I61" s="115">
        <v>0</v>
      </c>
      <c r="J61" s="115">
        <v>0</v>
      </c>
      <c r="K61" s="115"/>
      <c r="L61" s="47">
        <v>27</v>
      </c>
      <c r="P61" s="16"/>
      <c r="S61" s="16"/>
      <c r="T61" s="16"/>
      <c r="U61" s="16"/>
      <c r="V61" s="16"/>
    </row>
    <row r="62" spans="1:22" s="15" customFormat="1" ht="27.75" customHeight="1">
      <c r="A62" s="133">
        <v>3</v>
      </c>
      <c r="B62" s="58" t="s">
        <v>8</v>
      </c>
      <c r="C62" s="115">
        <f t="shared" si="4"/>
        <v>42780</v>
      </c>
      <c r="D62" s="115">
        <v>11620</v>
      </c>
      <c r="E62" s="115">
        <v>16660</v>
      </c>
      <c r="F62" s="115">
        <v>14500</v>
      </c>
      <c r="G62" s="115">
        <v>0</v>
      </c>
      <c r="H62" s="115">
        <v>0</v>
      </c>
      <c r="I62" s="115">
        <v>0</v>
      </c>
      <c r="J62" s="115">
        <v>0</v>
      </c>
      <c r="K62" s="115"/>
      <c r="L62" s="47">
        <v>1</v>
      </c>
      <c r="P62" s="16"/>
      <c r="S62" s="16"/>
      <c r="T62" s="16"/>
      <c r="U62" s="16"/>
      <c r="V62" s="16"/>
    </row>
    <row r="63" spans="1:22" s="15" customFormat="1" ht="27.75" customHeight="1">
      <c r="A63" s="133">
        <v>4</v>
      </c>
      <c r="B63" s="58" t="s">
        <v>27</v>
      </c>
      <c r="C63" s="115">
        <f t="shared" si="4"/>
        <v>41180</v>
      </c>
      <c r="D63" s="115">
        <v>4380</v>
      </c>
      <c r="E63" s="115">
        <v>9080</v>
      </c>
      <c r="F63" s="115">
        <v>12880</v>
      </c>
      <c r="G63" s="115">
        <v>14840</v>
      </c>
      <c r="H63" s="115">
        <v>0</v>
      </c>
      <c r="I63" s="115">
        <v>0</v>
      </c>
      <c r="J63" s="115">
        <v>0</v>
      </c>
      <c r="K63" s="115"/>
      <c r="L63" s="47">
        <v>14</v>
      </c>
      <c r="P63" s="16"/>
      <c r="S63" s="16"/>
      <c r="T63" s="16"/>
      <c r="U63" s="16"/>
      <c r="V63" s="16"/>
    </row>
    <row r="64" spans="1:22" s="15" customFormat="1" ht="27.75" customHeight="1">
      <c r="A64" s="133">
        <v>5</v>
      </c>
      <c r="B64" s="58" t="s">
        <v>10</v>
      </c>
      <c r="C64" s="115">
        <f t="shared" si="4"/>
        <v>30400</v>
      </c>
      <c r="D64" s="115">
        <v>12120</v>
      </c>
      <c r="E64" s="115">
        <v>18280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/>
      <c r="L64" s="47">
        <v>20</v>
      </c>
      <c r="P64" s="16"/>
      <c r="S64" s="16"/>
      <c r="T64" s="16"/>
      <c r="U64" s="16"/>
      <c r="V64" s="16"/>
    </row>
    <row r="65" spans="1:22" s="15" customFormat="1" ht="27.75" customHeight="1">
      <c r="A65" s="133">
        <v>6</v>
      </c>
      <c r="B65" s="58" t="s">
        <v>28</v>
      </c>
      <c r="C65" s="115">
        <f t="shared" si="4"/>
        <v>23940</v>
      </c>
      <c r="D65" s="115">
        <v>12940</v>
      </c>
      <c r="E65" s="115">
        <v>11000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/>
      <c r="L65" s="47">
        <v>25</v>
      </c>
      <c r="P65" s="16"/>
      <c r="S65" s="16"/>
      <c r="T65" s="16"/>
      <c r="U65" s="16"/>
      <c r="V65" s="16"/>
    </row>
    <row r="66" spans="1:22" s="17" customFormat="1" ht="39" customHeight="1">
      <c r="A66" s="133">
        <v>7</v>
      </c>
      <c r="B66" s="58" t="s">
        <v>29</v>
      </c>
      <c r="C66" s="115">
        <f t="shared" si="4"/>
        <v>12080</v>
      </c>
      <c r="D66" s="115">
        <v>8460</v>
      </c>
      <c r="E66" s="115">
        <v>3620</v>
      </c>
      <c r="F66" s="115">
        <v>0</v>
      </c>
      <c r="G66" s="115">
        <v>0</v>
      </c>
      <c r="H66" s="115">
        <v>0</v>
      </c>
      <c r="I66" s="115">
        <v>0</v>
      </c>
      <c r="J66" s="115">
        <v>0</v>
      </c>
      <c r="K66" s="115"/>
      <c r="L66" s="130">
        <v>17</v>
      </c>
      <c r="P66" s="18"/>
      <c r="S66" s="18"/>
      <c r="T66" s="18"/>
      <c r="U66" s="18"/>
      <c r="V66" s="18"/>
    </row>
    <row r="67" spans="1:22" s="17" customFormat="1" ht="25.5" customHeight="1">
      <c r="A67" s="61"/>
      <c r="B67" s="90"/>
      <c r="C67" s="114">
        <f>SUM(C60:C66)</f>
        <v>254840</v>
      </c>
      <c r="D67" s="114"/>
      <c r="E67" s="114"/>
      <c r="F67" s="114"/>
      <c r="G67" s="114"/>
      <c r="H67" s="114"/>
      <c r="I67" s="114"/>
      <c r="J67" s="114"/>
      <c r="K67" s="114"/>
      <c r="L67" s="57"/>
      <c r="P67" s="18"/>
      <c r="S67" s="18"/>
      <c r="T67" s="18"/>
      <c r="U67" s="18"/>
      <c r="V67" s="18"/>
    </row>
    <row r="68" spans="1:22" s="17" customFormat="1" ht="25.5" customHeight="1">
      <c r="A68" s="61"/>
      <c r="B68" s="90"/>
      <c r="C68" s="114"/>
      <c r="D68" s="114"/>
      <c r="E68" s="114"/>
      <c r="F68" s="114"/>
      <c r="G68" s="114"/>
      <c r="H68" s="114"/>
      <c r="I68" s="114"/>
      <c r="J68" s="114"/>
      <c r="K68" s="114"/>
      <c r="L68" s="57"/>
      <c r="P68" s="18"/>
      <c r="S68" s="18"/>
      <c r="T68" s="18"/>
      <c r="U68" s="18"/>
      <c r="V68" s="18"/>
    </row>
    <row r="69" spans="1:22" s="17" customFormat="1" ht="25.5" customHeight="1">
      <c r="A69" s="61"/>
      <c r="B69" s="90"/>
      <c r="C69" s="114"/>
      <c r="D69" s="114"/>
      <c r="E69" s="114"/>
      <c r="F69" s="114"/>
      <c r="G69" s="114"/>
      <c r="H69" s="114"/>
      <c r="I69" s="114"/>
      <c r="J69" s="114"/>
      <c r="K69" s="114"/>
      <c r="L69" s="57"/>
      <c r="P69" s="18"/>
      <c r="S69" s="18"/>
      <c r="T69" s="18"/>
      <c r="U69" s="18"/>
      <c r="V69" s="18"/>
    </row>
    <row r="70" spans="1:22" s="17" customFormat="1" ht="25.5" customHeight="1">
      <c r="A70" s="61"/>
      <c r="B70" s="90"/>
      <c r="C70" s="114"/>
      <c r="D70" s="114"/>
      <c r="E70" s="114"/>
      <c r="F70" s="114"/>
      <c r="G70" s="114"/>
      <c r="H70" s="114"/>
      <c r="I70" s="114"/>
      <c r="J70" s="114"/>
      <c r="K70" s="114"/>
      <c r="L70" s="57"/>
      <c r="P70" s="18"/>
      <c r="S70" s="18"/>
      <c r="T70" s="18"/>
      <c r="U70" s="18"/>
      <c r="V70" s="18"/>
    </row>
    <row r="71" spans="2:22" s="17" customFormat="1" ht="25.5" customHeight="1">
      <c r="B71" s="63"/>
      <c r="C71" s="123"/>
      <c r="D71" s="123"/>
      <c r="E71" s="123"/>
      <c r="F71" s="123"/>
      <c r="G71" s="123"/>
      <c r="H71" s="123"/>
      <c r="I71" s="123"/>
      <c r="J71" s="24"/>
      <c r="K71" s="24"/>
      <c r="L71" s="57"/>
      <c r="P71" s="18"/>
      <c r="S71" s="18"/>
      <c r="T71" s="18"/>
      <c r="U71" s="18"/>
      <c r="V71" s="18"/>
    </row>
    <row r="72" spans="1:22" s="15" customFormat="1" ht="18.75" customHeight="1" thickBot="1">
      <c r="A72" s="25"/>
      <c r="B72" s="63"/>
      <c r="C72" s="123"/>
      <c r="D72" s="123"/>
      <c r="E72" s="123"/>
      <c r="F72" s="123"/>
      <c r="G72" s="123"/>
      <c r="H72" s="123"/>
      <c r="I72" s="123"/>
      <c r="J72" s="57"/>
      <c r="K72" s="57"/>
      <c r="L72" s="57"/>
      <c r="P72" s="16"/>
      <c r="S72" s="16"/>
      <c r="T72" s="16"/>
      <c r="U72" s="16"/>
      <c r="V72" s="16"/>
    </row>
    <row r="73" spans="1:22" s="15" customFormat="1" ht="31.5" customHeight="1">
      <c r="A73" s="173" t="s">
        <v>26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P73" s="16"/>
      <c r="S73" s="16"/>
      <c r="T73" s="16"/>
      <c r="U73" s="16"/>
      <c r="V73" s="16"/>
    </row>
    <row r="74" spans="1:22" s="15" customFormat="1" ht="33" customHeight="1">
      <c r="A74" s="64" t="s">
        <v>0</v>
      </c>
      <c r="B74" s="65">
        <f>2!H2</f>
        <v>44352</v>
      </c>
      <c r="C74" s="119" t="s">
        <v>1</v>
      </c>
      <c r="D74" s="119" t="s">
        <v>12</v>
      </c>
      <c r="E74" s="119" t="s">
        <v>13</v>
      </c>
      <c r="F74" s="119" t="s">
        <v>14</v>
      </c>
      <c r="G74" s="119" t="s">
        <v>15</v>
      </c>
      <c r="H74" s="119" t="s">
        <v>16</v>
      </c>
      <c r="I74" s="119" t="s">
        <v>17</v>
      </c>
      <c r="J74" s="119" t="s">
        <v>24</v>
      </c>
      <c r="K74" s="182"/>
      <c r="L74" s="137" t="s">
        <v>2</v>
      </c>
      <c r="P74" s="16"/>
      <c r="S74" s="16"/>
      <c r="T74" s="16"/>
      <c r="U74" s="16"/>
      <c r="V74" s="16"/>
    </row>
    <row r="75" spans="1:19" s="15" customFormat="1" ht="37.5" customHeight="1">
      <c r="A75" s="46">
        <v>1</v>
      </c>
      <c r="B75" s="58" t="s">
        <v>30</v>
      </c>
      <c r="C75" s="115">
        <f aca="true" t="shared" si="5" ref="C75:C81">SUM(D75:J75)</f>
        <v>49100</v>
      </c>
      <c r="D75" s="115">
        <v>15180</v>
      </c>
      <c r="E75" s="115">
        <v>9160</v>
      </c>
      <c r="F75" s="115">
        <v>12500</v>
      </c>
      <c r="G75" s="115">
        <v>12260</v>
      </c>
      <c r="H75" s="115">
        <v>0</v>
      </c>
      <c r="I75" s="115">
        <v>0</v>
      </c>
      <c r="J75" s="115">
        <v>0</v>
      </c>
      <c r="K75" s="115"/>
      <c r="L75" s="131"/>
      <c r="M75" s="16"/>
      <c r="P75" s="16"/>
      <c r="Q75" s="16"/>
      <c r="R75" s="16"/>
      <c r="S75" s="16"/>
    </row>
    <row r="76" spans="1:19" s="15" customFormat="1" ht="29.25" customHeight="1">
      <c r="A76" s="46">
        <v>2</v>
      </c>
      <c r="B76" s="58" t="s">
        <v>10</v>
      </c>
      <c r="C76" s="115">
        <f t="shared" si="5"/>
        <v>48040</v>
      </c>
      <c r="D76" s="115">
        <v>11680</v>
      </c>
      <c r="E76" s="115">
        <v>18480</v>
      </c>
      <c r="F76" s="115">
        <v>17880</v>
      </c>
      <c r="G76" s="115">
        <v>0</v>
      </c>
      <c r="H76" s="115">
        <v>0</v>
      </c>
      <c r="I76" s="115">
        <v>0</v>
      </c>
      <c r="J76" s="115">
        <v>0</v>
      </c>
      <c r="K76" s="115"/>
      <c r="L76" s="131"/>
      <c r="M76" s="16"/>
      <c r="P76" s="16"/>
      <c r="Q76" s="16"/>
      <c r="R76" s="16"/>
      <c r="S76" s="16"/>
    </row>
    <row r="77" spans="1:22" s="15" customFormat="1" ht="29.25" customHeight="1">
      <c r="A77" s="46">
        <v>3</v>
      </c>
      <c r="B77" s="58" t="s">
        <v>22</v>
      </c>
      <c r="C77" s="115">
        <f t="shared" si="5"/>
        <v>39940</v>
      </c>
      <c r="D77" s="115">
        <v>18720</v>
      </c>
      <c r="E77" s="115">
        <v>14100</v>
      </c>
      <c r="F77" s="115">
        <v>7120</v>
      </c>
      <c r="G77" s="115">
        <v>0</v>
      </c>
      <c r="H77" s="115">
        <v>0</v>
      </c>
      <c r="I77" s="115">
        <v>0</v>
      </c>
      <c r="J77" s="115">
        <v>0</v>
      </c>
      <c r="K77" s="115"/>
      <c r="L77" s="47"/>
      <c r="P77" s="16"/>
      <c r="S77" s="16"/>
      <c r="T77" s="16"/>
      <c r="U77" s="16"/>
      <c r="V77" s="16"/>
    </row>
    <row r="78" spans="1:22" s="15" customFormat="1" ht="29.25" customHeight="1">
      <c r="A78" s="46">
        <v>4</v>
      </c>
      <c r="B78" s="58" t="s">
        <v>18</v>
      </c>
      <c r="C78" s="115">
        <f t="shared" si="5"/>
        <v>39020</v>
      </c>
      <c r="D78" s="115">
        <v>4580</v>
      </c>
      <c r="E78" s="115">
        <v>13540</v>
      </c>
      <c r="F78" s="115">
        <v>13080</v>
      </c>
      <c r="G78" s="115">
        <v>7820</v>
      </c>
      <c r="H78" s="115">
        <v>0</v>
      </c>
      <c r="I78" s="115">
        <v>0</v>
      </c>
      <c r="J78" s="115">
        <v>0</v>
      </c>
      <c r="K78" s="115"/>
      <c r="L78" s="47"/>
      <c r="P78" s="16"/>
      <c r="S78" s="16"/>
      <c r="T78" s="16"/>
      <c r="U78" s="16"/>
      <c r="V78" s="16"/>
    </row>
    <row r="79" spans="1:22" s="15" customFormat="1" ht="29.25" customHeight="1">
      <c r="A79" s="46">
        <v>5</v>
      </c>
      <c r="B79" s="58" t="s">
        <v>19</v>
      </c>
      <c r="C79" s="115">
        <f t="shared" si="5"/>
        <v>38520</v>
      </c>
      <c r="D79" s="115">
        <v>11220</v>
      </c>
      <c r="E79" s="115">
        <v>7620</v>
      </c>
      <c r="F79" s="115">
        <v>19680</v>
      </c>
      <c r="G79" s="115">
        <v>0</v>
      </c>
      <c r="H79" s="115">
        <v>0</v>
      </c>
      <c r="I79" s="115">
        <v>0</v>
      </c>
      <c r="J79" s="115">
        <v>0</v>
      </c>
      <c r="K79" s="115"/>
      <c r="L79" s="47"/>
      <c r="P79" s="16"/>
      <c r="S79" s="16"/>
      <c r="T79" s="16"/>
      <c r="U79" s="16"/>
      <c r="V79" s="16"/>
    </row>
    <row r="80" spans="1:22" s="15" customFormat="1" ht="29.25" customHeight="1">
      <c r="A80" s="46">
        <v>6</v>
      </c>
      <c r="B80" s="58" t="s">
        <v>8</v>
      </c>
      <c r="C80" s="115">
        <f t="shared" si="5"/>
        <v>38040</v>
      </c>
      <c r="D80" s="115">
        <v>18520</v>
      </c>
      <c r="E80" s="115">
        <v>3880</v>
      </c>
      <c r="F80" s="115">
        <v>15640</v>
      </c>
      <c r="G80" s="115">
        <v>0</v>
      </c>
      <c r="H80" s="115">
        <v>0</v>
      </c>
      <c r="I80" s="115">
        <v>0</v>
      </c>
      <c r="J80" s="115">
        <v>0</v>
      </c>
      <c r="K80" s="115"/>
      <c r="L80" s="47"/>
      <c r="P80" s="16"/>
      <c r="S80" s="16"/>
      <c r="T80" s="16"/>
      <c r="U80" s="16"/>
      <c r="V80" s="16"/>
    </row>
    <row r="81" spans="1:22" s="15" customFormat="1" ht="29.25" customHeight="1" thickBot="1">
      <c r="A81" s="46">
        <v>7</v>
      </c>
      <c r="B81" s="58" t="s">
        <v>25</v>
      </c>
      <c r="C81" s="132">
        <f t="shared" si="5"/>
        <v>32020</v>
      </c>
      <c r="D81" s="115">
        <v>12460</v>
      </c>
      <c r="E81" s="115">
        <v>15980</v>
      </c>
      <c r="F81" s="115">
        <v>3580</v>
      </c>
      <c r="G81" s="115">
        <v>0</v>
      </c>
      <c r="H81" s="115">
        <v>0</v>
      </c>
      <c r="I81" s="115">
        <v>0</v>
      </c>
      <c r="J81" s="115">
        <v>0</v>
      </c>
      <c r="K81" s="115"/>
      <c r="L81" s="47"/>
      <c r="P81" s="16"/>
      <c r="S81" s="16"/>
      <c r="T81" s="16"/>
      <c r="U81" s="16"/>
      <c r="V81" s="16"/>
    </row>
    <row r="82" spans="2:22" s="17" customFormat="1" ht="27" customHeight="1" thickBot="1">
      <c r="B82" s="27"/>
      <c r="C82" s="155">
        <f>SUM(C75:C81)</f>
        <v>284680</v>
      </c>
      <c r="D82" s="124"/>
      <c r="E82" s="124"/>
      <c r="F82" s="124"/>
      <c r="G82" s="124"/>
      <c r="H82" s="124"/>
      <c r="I82" s="124"/>
      <c r="J82" s="23"/>
      <c r="K82" s="24"/>
      <c r="L82" s="124"/>
      <c r="P82" s="18"/>
      <c r="S82" s="18"/>
      <c r="T82" s="18"/>
      <c r="U82" s="18"/>
      <c r="V82" s="18"/>
    </row>
    <row r="83" spans="2:22" s="17" customFormat="1" ht="27" customHeight="1">
      <c r="B83" s="27"/>
      <c r="C83" s="24"/>
      <c r="D83" s="124"/>
      <c r="E83" s="124"/>
      <c r="F83" s="124"/>
      <c r="G83" s="124"/>
      <c r="H83" s="124"/>
      <c r="I83" s="124"/>
      <c r="J83" s="24"/>
      <c r="K83" s="24"/>
      <c r="L83" s="124"/>
      <c r="P83" s="18"/>
      <c r="S83" s="18"/>
      <c r="T83" s="18"/>
      <c r="U83" s="18"/>
      <c r="V83" s="18"/>
    </row>
    <row r="84" spans="2:22" s="17" customFormat="1" ht="27" customHeight="1">
      <c r="B84" s="27"/>
      <c r="C84" s="24"/>
      <c r="D84" s="124"/>
      <c r="E84" s="124"/>
      <c r="F84" s="124"/>
      <c r="G84" s="124"/>
      <c r="H84" s="124"/>
      <c r="I84" s="124"/>
      <c r="J84" s="24"/>
      <c r="K84" s="24"/>
      <c r="L84" s="124"/>
      <c r="P84" s="18"/>
      <c r="S84" s="18"/>
      <c r="T84" s="18"/>
      <c r="U84" s="18"/>
      <c r="V84" s="18"/>
    </row>
    <row r="85" spans="2:22" s="17" customFormat="1" ht="27" customHeight="1">
      <c r="B85" s="27"/>
      <c r="C85" s="24"/>
      <c r="D85" s="124"/>
      <c r="E85" s="124"/>
      <c r="F85" s="124"/>
      <c r="G85" s="124"/>
      <c r="H85" s="124"/>
      <c r="I85" s="124"/>
      <c r="J85" s="24"/>
      <c r="K85" s="24"/>
      <c r="L85" s="124"/>
      <c r="P85" s="18"/>
      <c r="S85" s="18"/>
      <c r="T85" s="18"/>
      <c r="U85" s="18"/>
      <c r="V85" s="18"/>
    </row>
    <row r="86" spans="2:22" s="17" customFormat="1" ht="27" customHeight="1">
      <c r="B86" s="27"/>
      <c r="C86" s="24"/>
      <c r="D86" s="124"/>
      <c r="E86" s="124"/>
      <c r="F86" s="124"/>
      <c r="G86" s="124"/>
      <c r="H86" s="124"/>
      <c r="I86" s="124"/>
      <c r="J86" s="24"/>
      <c r="K86" s="24"/>
      <c r="L86" s="124"/>
      <c r="P86" s="18"/>
      <c r="S86" s="18"/>
      <c r="T86" s="18"/>
      <c r="U86" s="18"/>
      <c r="V86" s="18"/>
    </row>
    <row r="87" spans="2:22" s="17" customFormat="1" ht="27" customHeight="1">
      <c r="B87" s="27"/>
      <c r="C87" s="24"/>
      <c r="D87" s="124"/>
      <c r="E87" s="124"/>
      <c r="F87" s="124"/>
      <c r="G87" s="124"/>
      <c r="H87" s="124"/>
      <c r="I87" s="124"/>
      <c r="J87" s="24"/>
      <c r="K87" s="24"/>
      <c r="L87" s="124"/>
      <c r="P87" s="18"/>
      <c r="S87" s="18"/>
      <c r="T87" s="18"/>
      <c r="U87" s="18"/>
      <c r="V87" s="18"/>
    </row>
    <row r="88" spans="2:22" s="17" customFormat="1" ht="27" customHeight="1">
      <c r="B88" s="27"/>
      <c r="C88" s="24"/>
      <c r="D88" s="124"/>
      <c r="E88" s="124"/>
      <c r="F88" s="124"/>
      <c r="G88" s="124"/>
      <c r="H88" s="124"/>
      <c r="I88" s="124"/>
      <c r="J88" s="24"/>
      <c r="K88" s="24"/>
      <c r="L88" s="124"/>
      <c r="P88" s="18"/>
      <c r="S88" s="18"/>
      <c r="T88" s="18"/>
      <c r="U88" s="18"/>
      <c r="V88" s="18"/>
    </row>
    <row r="89" spans="2:22" s="17" customFormat="1" ht="27" customHeight="1">
      <c r="B89" s="27"/>
      <c r="C89" s="24"/>
      <c r="D89" s="124"/>
      <c r="E89" s="124"/>
      <c r="F89" s="124"/>
      <c r="G89" s="124"/>
      <c r="H89" s="124"/>
      <c r="I89" s="124"/>
      <c r="J89" s="24"/>
      <c r="K89" s="24"/>
      <c r="L89" s="124"/>
      <c r="P89" s="18"/>
      <c r="S89" s="18"/>
      <c r="T89" s="18"/>
      <c r="U89" s="18"/>
      <c r="V89" s="18"/>
    </row>
    <row r="90" spans="2:22" s="17" customFormat="1" ht="27" customHeight="1" thickBot="1">
      <c r="B90" s="27"/>
      <c r="C90" s="124"/>
      <c r="D90" s="124"/>
      <c r="E90" s="124"/>
      <c r="F90" s="124"/>
      <c r="G90" s="124"/>
      <c r="H90" s="124"/>
      <c r="I90" s="124"/>
      <c r="J90" s="27"/>
      <c r="K90" s="27"/>
      <c r="L90" s="124"/>
      <c r="P90" s="18"/>
      <c r="S90" s="18"/>
      <c r="T90" s="18"/>
      <c r="U90" s="18"/>
      <c r="V90" s="18"/>
    </row>
    <row r="91" spans="1:22" s="17" customFormat="1" ht="25.5" customHeight="1">
      <c r="A91" s="177" t="s">
        <v>26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85"/>
      <c r="L91" s="179"/>
      <c r="P91" s="18"/>
      <c r="S91" s="18"/>
      <c r="T91" s="18"/>
      <c r="U91" s="18"/>
      <c r="V91" s="18"/>
    </row>
    <row r="92" spans="1:22" s="17" customFormat="1" ht="28.5" customHeight="1">
      <c r="A92" s="160"/>
      <c r="B92" s="60">
        <f>2!I2</f>
        <v>44366</v>
      </c>
      <c r="C92" s="122"/>
      <c r="D92" s="122"/>
      <c r="E92" s="122"/>
      <c r="F92" s="122"/>
      <c r="G92" s="122"/>
      <c r="H92" s="122"/>
      <c r="I92" s="122"/>
      <c r="J92" s="45"/>
      <c r="K92" s="186"/>
      <c r="L92" s="161"/>
      <c r="P92" s="18"/>
      <c r="S92" s="18"/>
      <c r="T92" s="18"/>
      <c r="U92" s="18"/>
      <c r="V92" s="18"/>
    </row>
    <row r="93" spans="1:22" s="17" customFormat="1" ht="28.5" customHeight="1">
      <c r="A93" s="162" t="s">
        <v>0</v>
      </c>
      <c r="B93" s="94"/>
      <c r="C93" s="119" t="s">
        <v>1</v>
      </c>
      <c r="D93" s="119" t="s">
        <v>12</v>
      </c>
      <c r="E93" s="119" t="s">
        <v>13</v>
      </c>
      <c r="F93" s="119" t="s">
        <v>14</v>
      </c>
      <c r="G93" s="119" t="s">
        <v>15</v>
      </c>
      <c r="H93" s="119" t="s">
        <v>16</v>
      </c>
      <c r="I93" s="119" t="s">
        <v>17</v>
      </c>
      <c r="J93" s="119" t="s">
        <v>24</v>
      </c>
      <c r="K93" s="182"/>
      <c r="L93" s="137" t="s">
        <v>2</v>
      </c>
      <c r="P93" s="18"/>
      <c r="S93" s="18"/>
      <c r="T93" s="18"/>
      <c r="U93" s="18"/>
      <c r="V93" s="18"/>
    </row>
    <row r="94" spans="1:22" s="17" customFormat="1" ht="29.25" customHeight="1">
      <c r="A94" s="163">
        <v>1</v>
      </c>
      <c r="B94" s="168" t="s">
        <v>30</v>
      </c>
      <c r="C94" s="115">
        <f>SUM(D94:J94)</f>
        <v>88380</v>
      </c>
      <c r="D94" s="115">
        <v>17120</v>
      </c>
      <c r="E94" s="115">
        <v>20000</v>
      </c>
      <c r="F94" s="115">
        <v>20000</v>
      </c>
      <c r="G94" s="115">
        <v>14880</v>
      </c>
      <c r="H94" s="115">
        <v>16380</v>
      </c>
      <c r="I94" s="115"/>
      <c r="J94" s="115"/>
      <c r="K94" s="187"/>
      <c r="L94" s="161">
        <v>27</v>
      </c>
      <c r="P94" s="18"/>
      <c r="S94" s="18"/>
      <c r="T94" s="18"/>
      <c r="U94" s="18"/>
      <c r="V94" s="18"/>
    </row>
    <row r="95" spans="1:22" s="17" customFormat="1" ht="28.5" customHeight="1">
      <c r="A95" s="163">
        <v>2</v>
      </c>
      <c r="B95" s="58" t="s">
        <v>19</v>
      </c>
      <c r="C95" s="115">
        <f aca="true" t="shared" si="6" ref="C95:C102">SUM(D95:J95)</f>
        <v>64620</v>
      </c>
      <c r="D95" s="115">
        <v>14080</v>
      </c>
      <c r="E95" s="115">
        <v>9360</v>
      </c>
      <c r="F95" s="115">
        <v>18560</v>
      </c>
      <c r="G95" s="115">
        <v>19020</v>
      </c>
      <c r="H95" s="115">
        <v>3600</v>
      </c>
      <c r="I95" s="115"/>
      <c r="J95" s="115"/>
      <c r="K95" s="187"/>
      <c r="L95" s="161">
        <v>5</v>
      </c>
      <c r="P95" s="18"/>
      <c r="S95" s="18"/>
      <c r="T95" s="18"/>
      <c r="U95" s="18"/>
      <c r="V95" s="18"/>
    </row>
    <row r="96" spans="1:22" s="17" customFormat="1" ht="28.5" customHeight="1">
      <c r="A96" s="163">
        <v>3</v>
      </c>
      <c r="B96" s="58" t="s">
        <v>18</v>
      </c>
      <c r="C96" s="115">
        <f t="shared" si="6"/>
        <v>63080</v>
      </c>
      <c r="D96" s="115">
        <v>11000</v>
      </c>
      <c r="E96" s="115">
        <v>13220</v>
      </c>
      <c r="F96" s="115">
        <v>16740</v>
      </c>
      <c r="G96" s="115">
        <v>5420</v>
      </c>
      <c r="H96" s="115">
        <v>16700</v>
      </c>
      <c r="I96" s="115"/>
      <c r="J96" s="115"/>
      <c r="K96" s="187"/>
      <c r="L96" s="161">
        <v>1</v>
      </c>
      <c r="P96" s="18"/>
      <c r="S96" s="18"/>
      <c r="T96" s="18"/>
      <c r="U96" s="18"/>
      <c r="V96" s="18"/>
    </row>
    <row r="97" spans="1:22" s="17" customFormat="1" ht="28.5" customHeight="1">
      <c r="A97" s="163">
        <v>4</v>
      </c>
      <c r="B97" s="58" t="s">
        <v>8</v>
      </c>
      <c r="C97" s="115">
        <f t="shared" si="6"/>
        <v>57700</v>
      </c>
      <c r="D97" s="115">
        <v>15220</v>
      </c>
      <c r="E97" s="115">
        <v>12520</v>
      </c>
      <c r="F97" s="115">
        <v>16920</v>
      </c>
      <c r="G97" s="115">
        <v>13040</v>
      </c>
      <c r="H97" s="115">
        <v>0</v>
      </c>
      <c r="I97" s="115"/>
      <c r="J97" s="115"/>
      <c r="K97" s="187"/>
      <c r="L97" s="161">
        <v>14</v>
      </c>
      <c r="P97" s="18"/>
      <c r="S97" s="18"/>
      <c r="T97" s="18"/>
      <c r="U97" s="18"/>
      <c r="V97" s="18"/>
    </row>
    <row r="98" spans="1:22" s="17" customFormat="1" ht="28.5" customHeight="1">
      <c r="A98" s="163">
        <v>5</v>
      </c>
      <c r="B98" s="58" t="s">
        <v>10</v>
      </c>
      <c r="C98" s="115">
        <f t="shared" si="6"/>
        <v>47960</v>
      </c>
      <c r="D98" s="115">
        <v>9980</v>
      </c>
      <c r="E98" s="115">
        <v>20000</v>
      </c>
      <c r="F98" s="115">
        <v>17980</v>
      </c>
      <c r="G98" s="115">
        <v>0</v>
      </c>
      <c r="H98" s="115">
        <v>0</v>
      </c>
      <c r="I98" s="115"/>
      <c r="J98" s="115"/>
      <c r="K98" s="187"/>
      <c r="L98" s="161">
        <v>17</v>
      </c>
      <c r="P98" s="18"/>
      <c r="S98" s="18"/>
      <c r="T98" s="18"/>
      <c r="U98" s="18"/>
      <c r="V98" s="18"/>
    </row>
    <row r="99" spans="1:22" s="15" customFormat="1" ht="28.5" customHeight="1">
      <c r="A99" s="163">
        <v>6</v>
      </c>
      <c r="B99" s="58" t="s">
        <v>22</v>
      </c>
      <c r="C99" s="115">
        <f t="shared" si="6"/>
        <v>41720</v>
      </c>
      <c r="D99" s="115">
        <v>17300</v>
      </c>
      <c r="E99" s="115">
        <v>6800</v>
      </c>
      <c r="F99" s="115">
        <v>17620</v>
      </c>
      <c r="G99" s="115">
        <v>0</v>
      </c>
      <c r="H99" s="115">
        <v>0</v>
      </c>
      <c r="I99" s="115"/>
      <c r="J99" s="115"/>
      <c r="K99" s="187"/>
      <c r="L99" s="161">
        <v>23</v>
      </c>
      <c r="P99" s="16"/>
      <c r="Q99" s="17"/>
      <c r="S99" s="16"/>
      <c r="T99" s="16"/>
      <c r="U99" s="16"/>
      <c r="V99" s="16"/>
    </row>
    <row r="100" spans="1:22" s="15" customFormat="1" ht="28.5" customHeight="1">
      <c r="A100" s="163">
        <v>7</v>
      </c>
      <c r="B100" s="58" t="s">
        <v>31</v>
      </c>
      <c r="C100" s="115">
        <f t="shared" si="6"/>
        <v>34600</v>
      </c>
      <c r="D100" s="115">
        <v>10280</v>
      </c>
      <c r="E100" s="115">
        <v>14700</v>
      </c>
      <c r="F100" s="115">
        <v>9620</v>
      </c>
      <c r="G100" s="115">
        <v>0</v>
      </c>
      <c r="H100" s="115">
        <v>0</v>
      </c>
      <c r="I100" s="115"/>
      <c r="J100" s="115"/>
      <c r="K100" s="187"/>
      <c r="L100" s="161">
        <v>29</v>
      </c>
      <c r="P100" s="16"/>
      <c r="Q100" s="17"/>
      <c r="S100" s="16"/>
      <c r="T100" s="16"/>
      <c r="U100" s="16"/>
      <c r="V100" s="16"/>
    </row>
    <row r="101" spans="1:22" s="17" customFormat="1" ht="28.5" customHeight="1">
      <c r="A101" s="163">
        <v>8</v>
      </c>
      <c r="B101" s="58" t="s">
        <v>32</v>
      </c>
      <c r="C101" s="115">
        <f t="shared" si="6"/>
        <v>28340</v>
      </c>
      <c r="D101" s="115">
        <v>9760</v>
      </c>
      <c r="E101" s="115">
        <v>18580</v>
      </c>
      <c r="F101" s="115">
        <v>0</v>
      </c>
      <c r="G101" s="115">
        <v>0</v>
      </c>
      <c r="H101" s="115">
        <v>0</v>
      </c>
      <c r="I101" s="115"/>
      <c r="J101" s="115"/>
      <c r="K101" s="187"/>
      <c r="L101" s="161">
        <v>20</v>
      </c>
      <c r="P101" s="18"/>
      <c r="S101" s="18"/>
      <c r="T101" s="18"/>
      <c r="U101" s="18"/>
      <c r="V101" s="18"/>
    </row>
    <row r="102" spans="1:21" s="17" customFormat="1" ht="28.5" customHeight="1" thickBot="1">
      <c r="A102" s="164">
        <v>9</v>
      </c>
      <c r="B102" s="165" t="s">
        <v>25</v>
      </c>
      <c r="C102" s="166">
        <f t="shared" si="6"/>
        <v>23680</v>
      </c>
      <c r="D102" s="166">
        <v>23680</v>
      </c>
      <c r="E102" s="166">
        <v>0</v>
      </c>
      <c r="F102" s="166">
        <v>0</v>
      </c>
      <c r="G102" s="166">
        <v>0</v>
      </c>
      <c r="H102" s="166">
        <v>0</v>
      </c>
      <c r="I102" s="166"/>
      <c r="J102" s="166"/>
      <c r="K102" s="188"/>
      <c r="L102" s="167">
        <v>9</v>
      </c>
      <c r="O102" s="18"/>
      <c r="P102" s="15"/>
      <c r="R102" s="18"/>
      <c r="S102" s="18"/>
      <c r="T102" s="18"/>
      <c r="U102" s="18"/>
    </row>
    <row r="103" spans="1:21" s="17" customFormat="1" ht="28.5" customHeight="1" thickBot="1">
      <c r="A103" s="63"/>
      <c r="B103" s="57"/>
      <c r="C103" s="159">
        <f>SUM(C94:C102)</f>
        <v>450080</v>
      </c>
      <c r="D103" s="57"/>
      <c r="E103" s="57"/>
      <c r="F103" s="57"/>
      <c r="G103" s="57"/>
      <c r="H103" s="57"/>
      <c r="I103" s="57"/>
      <c r="J103" s="28"/>
      <c r="K103" s="24"/>
      <c r="L103" s="121"/>
      <c r="O103" s="18"/>
      <c r="R103" s="18"/>
      <c r="S103" s="18"/>
      <c r="T103" s="18"/>
      <c r="U103" s="18"/>
    </row>
    <row r="104" spans="1:21" s="17" customFormat="1" ht="26.25" customHeight="1">
      <c r="A104" s="63"/>
      <c r="B104" s="57"/>
      <c r="C104" s="57"/>
      <c r="D104" s="57"/>
      <c r="E104" s="57"/>
      <c r="F104" s="57"/>
      <c r="G104" s="57"/>
      <c r="H104" s="57"/>
      <c r="I104" s="57"/>
      <c r="J104" s="25"/>
      <c r="K104" s="25"/>
      <c r="L104" s="121"/>
      <c r="O104" s="18"/>
      <c r="R104" s="18"/>
      <c r="S104" s="18"/>
      <c r="T104" s="18"/>
      <c r="U104" s="18"/>
    </row>
    <row r="105" spans="1:21" s="17" customFormat="1" ht="26.25" customHeight="1">
      <c r="A105" s="63"/>
      <c r="B105" s="57"/>
      <c r="C105" s="57"/>
      <c r="D105" s="57"/>
      <c r="E105" s="57"/>
      <c r="F105" s="57"/>
      <c r="G105" s="57"/>
      <c r="H105" s="57"/>
      <c r="I105" s="57"/>
      <c r="J105" s="25"/>
      <c r="K105" s="25"/>
      <c r="L105" s="121"/>
      <c r="O105" s="18"/>
      <c r="R105" s="18"/>
      <c r="S105" s="18"/>
      <c r="T105" s="18"/>
      <c r="U105" s="18"/>
    </row>
    <row r="106" spans="1:21" s="17" customFormat="1" ht="26.25" customHeight="1">
      <c r="A106" s="63"/>
      <c r="B106" s="57"/>
      <c r="C106" s="57"/>
      <c r="D106" s="57"/>
      <c r="E106" s="57"/>
      <c r="F106" s="57"/>
      <c r="G106" s="57"/>
      <c r="H106" s="57"/>
      <c r="I106" s="57"/>
      <c r="J106" s="25"/>
      <c r="K106" s="25"/>
      <c r="L106" s="121"/>
      <c r="O106" s="18"/>
      <c r="R106" s="18"/>
      <c r="S106" s="18"/>
      <c r="T106" s="18"/>
      <c r="U106" s="18"/>
    </row>
    <row r="107" spans="1:21" s="17" customFormat="1" ht="26.25" customHeight="1">
      <c r="A107" s="63"/>
      <c r="B107" s="57"/>
      <c r="C107" s="57"/>
      <c r="D107" s="57"/>
      <c r="E107" s="57"/>
      <c r="F107" s="57"/>
      <c r="G107" s="57"/>
      <c r="H107" s="57"/>
      <c r="I107" s="57"/>
      <c r="J107" s="25"/>
      <c r="K107" s="25"/>
      <c r="L107" s="121"/>
      <c r="O107" s="18"/>
      <c r="R107" s="18"/>
      <c r="S107" s="18"/>
      <c r="T107" s="18"/>
      <c r="U107" s="18"/>
    </row>
    <row r="108" spans="1:21" s="17" customFormat="1" ht="26.25" customHeight="1">
      <c r="A108" s="63"/>
      <c r="B108" s="57"/>
      <c r="C108" s="57"/>
      <c r="D108" s="57"/>
      <c r="E108" s="57"/>
      <c r="F108" s="57"/>
      <c r="G108" s="57"/>
      <c r="H108" s="57"/>
      <c r="I108" s="57"/>
      <c r="J108" s="25"/>
      <c r="K108" s="25"/>
      <c r="L108" s="121"/>
      <c r="O108" s="18"/>
      <c r="R108" s="18"/>
      <c r="S108" s="18"/>
      <c r="T108" s="18"/>
      <c r="U108" s="18"/>
    </row>
    <row r="109" spans="1:21" s="17" customFormat="1" ht="26.25" customHeight="1">
      <c r="A109" s="63"/>
      <c r="B109" s="57"/>
      <c r="C109" s="57"/>
      <c r="D109" s="57"/>
      <c r="E109" s="57"/>
      <c r="F109" s="57"/>
      <c r="G109" s="57"/>
      <c r="H109" s="57"/>
      <c r="I109" s="57"/>
      <c r="J109" s="25"/>
      <c r="K109" s="25"/>
      <c r="L109" s="121"/>
      <c r="O109" s="18"/>
      <c r="R109" s="18"/>
      <c r="S109" s="18"/>
      <c r="T109" s="18"/>
      <c r="U109" s="18"/>
    </row>
    <row r="110" spans="1:21" s="17" customFormat="1" ht="26.25" customHeight="1">
      <c r="A110" s="63"/>
      <c r="B110" s="57"/>
      <c r="C110" s="57"/>
      <c r="D110" s="57"/>
      <c r="E110" s="57"/>
      <c r="F110" s="57"/>
      <c r="G110" s="57"/>
      <c r="H110" s="57"/>
      <c r="I110" s="57"/>
      <c r="J110" s="25"/>
      <c r="K110" s="25"/>
      <c r="L110" s="121"/>
      <c r="O110" s="18"/>
      <c r="R110" s="18"/>
      <c r="S110" s="18"/>
      <c r="T110" s="18"/>
      <c r="U110" s="18"/>
    </row>
    <row r="111" spans="1:21" s="17" customFormat="1" ht="26.25" customHeight="1">
      <c r="A111" s="63"/>
      <c r="B111" s="57"/>
      <c r="C111" s="57"/>
      <c r="D111" s="57"/>
      <c r="E111" s="57"/>
      <c r="F111" s="57"/>
      <c r="G111" s="57"/>
      <c r="H111" s="57"/>
      <c r="I111" s="57"/>
      <c r="J111" s="25"/>
      <c r="K111" s="25"/>
      <c r="L111" s="121"/>
      <c r="O111" s="18"/>
      <c r="R111" s="18"/>
      <c r="S111" s="18"/>
      <c r="T111" s="18"/>
      <c r="U111" s="18"/>
    </row>
    <row r="112" spans="2:22" s="17" customFormat="1" ht="26.25" customHeight="1">
      <c r="B112" s="63"/>
      <c r="C112" s="123"/>
      <c r="D112" s="123"/>
      <c r="E112" s="123"/>
      <c r="F112" s="123"/>
      <c r="G112" s="123"/>
      <c r="H112" s="123"/>
      <c r="I112" s="123"/>
      <c r="J112" s="57"/>
      <c r="K112" s="57"/>
      <c r="L112" s="57"/>
      <c r="P112" s="18"/>
      <c r="S112" s="18"/>
      <c r="T112" s="18"/>
      <c r="U112" s="18"/>
      <c r="V112" s="18"/>
    </row>
    <row r="113" spans="2:22" s="17" customFormat="1" ht="26.25" customHeight="1">
      <c r="B113" s="63"/>
      <c r="C113" s="123"/>
      <c r="D113" s="123"/>
      <c r="E113" s="123"/>
      <c r="F113" s="123"/>
      <c r="G113" s="123"/>
      <c r="H113" s="123"/>
      <c r="I113" s="123"/>
      <c r="J113" s="57"/>
      <c r="K113" s="57"/>
      <c r="L113" s="57"/>
      <c r="P113" s="18"/>
      <c r="S113" s="18"/>
      <c r="T113" s="18"/>
      <c r="U113" s="18"/>
      <c r="V113" s="18"/>
    </row>
    <row r="114" spans="2:22" s="17" customFormat="1" ht="26.25" customHeight="1">
      <c r="B114" s="63"/>
      <c r="C114" s="123"/>
      <c r="D114" s="123"/>
      <c r="E114" s="123"/>
      <c r="F114" s="123"/>
      <c r="G114" s="123"/>
      <c r="H114" s="123"/>
      <c r="I114" s="123"/>
      <c r="J114" s="57"/>
      <c r="K114" s="57"/>
      <c r="L114" s="57"/>
      <c r="P114" s="18"/>
      <c r="S114" s="18"/>
      <c r="T114" s="18"/>
      <c r="U114" s="18"/>
      <c r="V114" s="18"/>
    </row>
    <row r="115" spans="2:22" s="17" customFormat="1" ht="26.25" customHeight="1">
      <c r="B115" s="63"/>
      <c r="C115" s="123"/>
      <c r="D115" s="123"/>
      <c r="E115" s="123"/>
      <c r="F115" s="123"/>
      <c r="G115" s="123"/>
      <c r="H115" s="123"/>
      <c r="I115" s="123"/>
      <c r="J115" s="57"/>
      <c r="K115" s="57"/>
      <c r="L115" s="57"/>
      <c r="P115" s="18"/>
      <c r="S115" s="18"/>
      <c r="T115" s="18"/>
      <c r="U115" s="18"/>
      <c r="V115" s="18"/>
    </row>
    <row r="116" spans="2:22" s="17" customFormat="1" ht="26.25" customHeight="1">
      <c r="B116" s="63"/>
      <c r="C116" s="123"/>
      <c r="D116" s="123"/>
      <c r="E116" s="123"/>
      <c r="F116" s="123"/>
      <c r="G116" s="123"/>
      <c r="H116" s="123"/>
      <c r="I116" s="123"/>
      <c r="J116" s="57"/>
      <c r="K116" s="57"/>
      <c r="L116" s="57"/>
      <c r="P116" s="18"/>
      <c r="S116" s="18"/>
      <c r="T116" s="18"/>
      <c r="U116" s="18"/>
      <c r="V116" s="18"/>
    </row>
    <row r="117" spans="1:22" s="17" customFormat="1" ht="26.25" customHeight="1">
      <c r="A117" s="174" t="s">
        <v>26</v>
      </c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6"/>
      <c r="P117" s="18"/>
      <c r="S117" s="18"/>
      <c r="T117" s="18"/>
      <c r="U117" s="18"/>
      <c r="V117" s="18"/>
    </row>
    <row r="118" spans="1:22" s="15" customFormat="1" ht="26.25" customHeight="1">
      <c r="A118" s="59" t="s">
        <v>0</v>
      </c>
      <c r="B118" s="60">
        <f>2!J2</f>
        <v>44387</v>
      </c>
      <c r="C118" s="119" t="s">
        <v>1</v>
      </c>
      <c r="D118" s="119" t="s">
        <v>12</v>
      </c>
      <c r="E118" s="119" t="s">
        <v>13</v>
      </c>
      <c r="F118" s="119" t="s">
        <v>14</v>
      </c>
      <c r="G118" s="119" t="s">
        <v>15</v>
      </c>
      <c r="H118" s="119" t="s">
        <v>16</v>
      </c>
      <c r="I118" s="119" t="s">
        <v>17</v>
      </c>
      <c r="J118" s="119" t="s">
        <v>24</v>
      </c>
      <c r="K118" s="182"/>
      <c r="L118" s="137" t="s">
        <v>2</v>
      </c>
      <c r="P118" s="16"/>
      <c r="Q118" s="17"/>
      <c r="S118" s="16"/>
      <c r="T118" s="16"/>
      <c r="U118" s="16"/>
      <c r="V118" s="16"/>
    </row>
    <row r="119" spans="1:22" s="15" customFormat="1" ht="28.5" customHeight="1">
      <c r="A119" s="46">
        <v>1</v>
      </c>
      <c r="B119" s="58" t="s">
        <v>18</v>
      </c>
      <c r="C119" s="115">
        <f>SUM(D119:J119)</f>
        <v>87930</v>
      </c>
      <c r="D119" s="115">
        <v>14300</v>
      </c>
      <c r="E119" s="115">
        <v>4640</v>
      </c>
      <c r="F119" s="115">
        <v>15820</v>
      </c>
      <c r="G119" s="115">
        <v>18620</v>
      </c>
      <c r="H119" s="115">
        <v>18650</v>
      </c>
      <c r="I119" s="115">
        <v>15900</v>
      </c>
      <c r="J119" s="115">
        <v>0</v>
      </c>
      <c r="K119" s="115"/>
      <c r="L119" s="47">
        <v>21</v>
      </c>
      <c r="P119" s="16"/>
      <c r="S119" s="16"/>
      <c r="T119" s="16"/>
      <c r="U119" s="16"/>
      <c r="V119" s="16"/>
    </row>
    <row r="120" spans="1:22" s="15" customFormat="1" ht="28.5" customHeight="1">
      <c r="A120" s="46">
        <v>2</v>
      </c>
      <c r="B120" s="58" t="s">
        <v>22</v>
      </c>
      <c r="C120" s="115">
        <f aca="true" t="shared" si="7" ref="C120:C127">SUM(D120:J120)</f>
        <v>72360</v>
      </c>
      <c r="D120" s="115">
        <v>18500</v>
      </c>
      <c r="E120" s="115">
        <v>19060</v>
      </c>
      <c r="F120" s="115">
        <v>18180</v>
      </c>
      <c r="G120" s="115">
        <v>16620</v>
      </c>
      <c r="H120" s="115">
        <v>0</v>
      </c>
      <c r="I120" s="115">
        <v>0</v>
      </c>
      <c r="J120" s="115">
        <v>0</v>
      </c>
      <c r="K120" s="115"/>
      <c r="L120" s="47">
        <v>27</v>
      </c>
      <c r="P120" s="16"/>
      <c r="S120" s="16"/>
      <c r="T120" s="16"/>
      <c r="U120" s="16"/>
      <c r="V120" s="16"/>
    </row>
    <row r="121" spans="1:22" s="15" customFormat="1" ht="39" customHeight="1">
      <c r="A121" s="46">
        <v>3</v>
      </c>
      <c r="B121" s="58" t="s">
        <v>30</v>
      </c>
      <c r="C121" s="115">
        <f t="shared" si="7"/>
        <v>56960</v>
      </c>
      <c r="D121" s="115">
        <v>12060</v>
      </c>
      <c r="E121" s="115">
        <v>16400</v>
      </c>
      <c r="F121" s="115">
        <v>13400</v>
      </c>
      <c r="G121" s="115">
        <v>15100</v>
      </c>
      <c r="H121" s="115">
        <v>0</v>
      </c>
      <c r="I121" s="115">
        <v>0</v>
      </c>
      <c r="J121" s="115">
        <v>0</v>
      </c>
      <c r="K121" s="115"/>
      <c r="L121" s="47">
        <v>17</v>
      </c>
      <c r="P121" s="16"/>
      <c r="S121" s="16"/>
      <c r="T121" s="16"/>
      <c r="U121" s="16"/>
      <c r="V121" s="16"/>
    </row>
    <row r="122" spans="1:22" s="15" customFormat="1" ht="28.5" customHeight="1">
      <c r="A122" s="46">
        <v>4</v>
      </c>
      <c r="B122" s="58" t="s">
        <v>25</v>
      </c>
      <c r="C122" s="115">
        <f t="shared" si="7"/>
        <v>49300</v>
      </c>
      <c r="D122" s="115">
        <v>16640</v>
      </c>
      <c r="E122" s="115">
        <v>16700</v>
      </c>
      <c r="F122" s="115">
        <v>15960</v>
      </c>
      <c r="G122" s="115">
        <v>0</v>
      </c>
      <c r="H122" s="115">
        <v>0</v>
      </c>
      <c r="I122" s="115">
        <v>0</v>
      </c>
      <c r="J122" s="115">
        <v>0</v>
      </c>
      <c r="K122" s="115"/>
      <c r="L122" s="131">
        <v>14</v>
      </c>
      <c r="P122" s="16"/>
      <c r="S122" s="16"/>
      <c r="T122" s="16"/>
      <c r="U122" s="16"/>
      <c r="V122" s="16"/>
    </row>
    <row r="123" spans="1:22" s="15" customFormat="1" ht="28.5" customHeight="1">
      <c r="A123" s="46">
        <v>5</v>
      </c>
      <c r="B123" s="58" t="s">
        <v>8</v>
      </c>
      <c r="C123" s="115">
        <f t="shared" si="7"/>
        <v>32080</v>
      </c>
      <c r="D123" s="115">
        <v>14980</v>
      </c>
      <c r="E123" s="115">
        <v>17100</v>
      </c>
      <c r="F123" s="115">
        <v>0</v>
      </c>
      <c r="G123" s="115">
        <v>0</v>
      </c>
      <c r="H123" s="115">
        <v>0</v>
      </c>
      <c r="I123" s="115">
        <v>0</v>
      </c>
      <c r="J123" s="115">
        <v>0</v>
      </c>
      <c r="K123" s="115"/>
      <c r="L123" s="131">
        <v>20</v>
      </c>
      <c r="P123" s="16"/>
      <c r="S123" s="16"/>
      <c r="T123" s="16"/>
      <c r="U123" s="16"/>
      <c r="V123" s="16"/>
    </row>
    <row r="124" spans="1:22" s="15" customFormat="1" ht="28.5" customHeight="1">
      <c r="A124" s="46">
        <v>6</v>
      </c>
      <c r="B124" s="58" t="s">
        <v>32</v>
      </c>
      <c r="C124" s="115">
        <f t="shared" si="7"/>
        <v>31080</v>
      </c>
      <c r="D124" s="115">
        <v>8280</v>
      </c>
      <c r="E124" s="115">
        <v>9080</v>
      </c>
      <c r="F124" s="115">
        <v>13720</v>
      </c>
      <c r="G124" s="115">
        <v>0</v>
      </c>
      <c r="H124" s="115">
        <v>0</v>
      </c>
      <c r="I124" s="115">
        <v>0</v>
      </c>
      <c r="J124" s="115">
        <v>0</v>
      </c>
      <c r="K124" s="115"/>
      <c r="L124" s="131">
        <v>1</v>
      </c>
      <c r="P124" s="16"/>
      <c r="S124" s="16"/>
      <c r="T124" s="16"/>
      <c r="U124" s="16"/>
      <c r="V124" s="16"/>
    </row>
    <row r="125" spans="1:22" s="15" customFormat="1" ht="28.5" customHeight="1">
      <c r="A125" s="46">
        <v>7</v>
      </c>
      <c r="B125" s="58" t="s">
        <v>10</v>
      </c>
      <c r="C125" s="115">
        <f t="shared" si="7"/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  <c r="I125" s="115">
        <v>0</v>
      </c>
      <c r="J125" s="115">
        <v>0</v>
      </c>
      <c r="K125" s="115"/>
      <c r="L125" s="131">
        <v>7</v>
      </c>
      <c r="P125" s="16"/>
      <c r="S125" s="16"/>
      <c r="T125" s="16"/>
      <c r="U125" s="16"/>
      <c r="V125" s="16"/>
    </row>
    <row r="126" spans="1:22" s="15" customFormat="1" ht="28.5" customHeight="1">
      <c r="A126" s="46">
        <v>8</v>
      </c>
      <c r="B126" s="58"/>
      <c r="C126" s="115">
        <f t="shared" si="7"/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  <c r="I126" s="115">
        <v>0</v>
      </c>
      <c r="J126" s="115">
        <v>0</v>
      </c>
      <c r="K126" s="115"/>
      <c r="L126" s="47"/>
      <c r="P126" s="16"/>
      <c r="S126" s="16"/>
      <c r="T126" s="16"/>
      <c r="U126" s="16"/>
      <c r="V126" s="16"/>
    </row>
    <row r="127" spans="1:22" s="17" customFormat="1" ht="28.5" customHeight="1" thickBot="1">
      <c r="A127" s="46">
        <v>9</v>
      </c>
      <c r="B127" s="58"/>
      <c r="C127" s="132">
        <f t="shared" si="7"/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  <c r="I127" s="115">
        <v>0</v>
      </c>
      <c r="J127" s="115">
        <v>0</v>
      </c>
      <c r="K127" s="115"/>
      <c r="L127" s="47"/>
      <c r="P127" s="18"/>
      <c r="Q127" s="15"/>
      <c r="S127" s="18"/>
      <c r="T127" s="18"/>
      <c r="U127" s="18"/>
      <c r="V127" s="18"/>
    </row>
    <row r="128" spans="2:22" s="17" customFormat="1" ht="28.5" customHeight="1" thickBot="1">
      <c r="B128" s="63"/>
      <c r="C128" s="169">
        <f>SUM(C119:C125)</f>
        <v>329710</v>
      </c>
      <c r="D128" s="123"/>
      <c r="E128" s="123"/>
      <c r="F128" s="123"/>
      <c r="G128" s="123"/>
      <c r="H128" s="123"/>
      <c r="I128" s="123"/>
      <c r="J128" s="28"/>
      <c r="K128" s="24"/>
      <c r="L128" s="24"/>
      <c r="P128" s="18"/>
      <c r="Q128" s="15"/>
      <c r="S128" s="18"/>
      <c r="T128" s="18"/>
      <c r="U128" s="18"/>
      <c r="V128" s="18"/>
    </row>
    <row r="129" spans="2:22" s="17" customFormat="1" ht="21.75" customHeight="1">
      <c r="B129" s="63"/>
      <c r="C129" s="123"/>
      <c r="D129" s="123"/>
      <c r="E129" s="123"/>
      <c r="F129" s="123"/>
      <c r="G129" s="123"/>
      <c r="H129" s="123"/>
      <c r="I129" s="123"/>
      <c r="J129" s="57"/>
      <c r="K129" s="57"/>
      <c r="L129" s="57"/>
      <c r="P129" s="18"/>
      <c r="S129" s="18"/>
      <c r="T129" s="18"/>
      <c r="U129" s="18"/>
      <c r="V129" s="18"/>
    </row>
    <row r="130" spans="2:22" s="17" customFormat="1" ht="21.75" customHeight="1">
      <c r="B130" s="63"/>
      <c r="C130" s="123"/>
      <c r="D130" s="123"/>
      <c r="E130" s="123"/>
      <c r="F130" s="123"/>
      <c r="G130" s="123"/>
      <c r="H130" s="123"/>
      <c r="I130" s="123"/>
      <c r="J130" s="57"/>
      <c r="K130" s="57"/>
      <c r="L130" s="57"/>
      <c r="P130" s="18"/>
      <c r="S130" s="18"/>
      <c r="T130" s="18"/>
      <c r="U130" s="18"/>
      <c r="V130" s="18"/>
    </row>
    <row r="131" spans="2:22" s="17" customFormat="1" ht="21.75" customHeight="1">
      <c r="B131" s="63"/>
      <c r="C131" s="123"/>
      <c r="D131" s="123"/>
      <c r="E131" s="123"/>
      <c r="F131" s="123"/>
      <c r="G131" s="123"/>
      <c r="H131" s="123"/>
      <c r="I131" s="123"/>
      <c r="J131" s="57"/>
      <c r="K131" s="57"/>
      <c r="L131" s="57"/>
      <c r="P131" s="18"/>
      <c r="S131" s="18"/>
      <c r="T131" s="18"/>
      <c r="U131" s="18"/>
      <c r="V131" s="18"/>
    </row>
    <row r="132" spans="1:22" s="17" customFormat="1" ht="33" customHeight="1">
      <c r="A132" s="174" t="s">
        <v>26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6"/>
      <c r="P132" s="18"/>
      <c r="S132" s="18"/>
      <c r="T132" s="18"/>
      <c r="U132" s="18"/>
      <c r="V132" s="18"/>
    </row>
    <row r="133" spans="1:22" s="17" customFormat="1" ht="28.5" customHeight="1">
      <c r="A133" s="59" t="s">
        <v>0</v>
      </c>
      <c r="B133" s="60">
        <f>2!K2</f>
        <v>44394</v>
      </c>
      <c r="C133" s="119" t="s">
        <v>1</v>
      </c>
      <c r="D133" s="119" t="s">
        <v>12</v>
      </c>
      <c r="E133" s="119" t="s">
        <v>13</v>
      </c>
      <c r="F133" s="119" t="s">
        <v>14</v>
      </c>
      <c r="G133" s="119" t="s">
        <v>15</v>
      </c>
      <c r="H133" s="119" t="s">
        <v>16</v>
      </c>
      <c r="I133" s="119" t="s">
        <v>17</v>
      </c>
      <c r="J133" s="119" t="s">
        <v>24</v>
      </c>
      <c r="K133" s="182"/>
      <c r="L133" s="137" t="s">
        <v>2</v>
      </c>
      <c r="P133" s="18"/>
      <c r="S133" s="18"/>
      <c r="T133" s="18"/>
      <c r="U133" s="18"/>
      <c r="V133" s="18"/>
    </row>
    <row r="134" spans="1:22" s="17" customFormat="1" ht="33.75" customHeight="1">
      <c r="A134" s="46">
        <v>1</v>
      </c>
      <c r="B134" s="58" t="s">
        <v>18</v>
      </c>
      <c r="C134" s="115">
        <f aca="true" t="shared" si="8" ref="C134:C139">SUM(D134:J134)</f>
        <v>85100</v>
      </c>
      <c r="D134" s="115">
        <v>7960</v>
      </c>
      <c r="E134" s="115">
        <v>12400</v>
      </c>
      <c r="F134" s="115">
        <v>15720</v>
      </c>
      <c r="G134" s="115">
        <v>17140</v>
      </c>
      <c r="H134" s="115">
        <v>14460</v>
      </c>
      <c r="I134" s="115">
        <v>17420</v>
      </c>
      <c r="J134" s="115">
        <v>0</v>
      </c>
      <c r="K134" s="115"/>
      <c r="L134" s="47">
        <v>23</v>
      </c>
      <c r="P134" s="18"/>
      <c r="S134" s="18"/>
      <c r="T134" s="18"/>
      <c r="U134" s="18"/>
      <c r="V134" s="18"/>
    </row>
    <row r="135" spans="1:22" s="17" customFormat="1" ht="33.75" customHeight="1">
      <c r="A135" s="46">
        <v>2</v>
      </c>
      <c r="B135" s="58" t="s">
        <v>25</v>
      </c>
      <c r="C135" s="115">
        <f t="shared" si="8"/>
        <v>68880</v>
      </c>
      <c r="D135" s="115">
        <v>11560</v>
      </c>
      <c r="E135" s="115">
        <v>20000</v>
      </c>
      <c r="F135" s="115">
        <v>19300</v>
      </c>
      <c r="G135" s="115">
        <v>18020</v>
      </c>
      <c r="H135" s="115">
        <v>0</v>
      </c>
      <c r="I135" s="115">
        <v>0</v>
      </c>
      <c r="J135" s="115">
        <v>0</v>
      </c>
      <c r="K135" s="115"/>
      <c r="L135" s="47">
        <v>14</v>
      </c>
      <c r="P135" s="18"/>
      <c r="S135" s="18"/>
      <c r="T135" s="18"/>
      <c r="U135" s="18"/>
      <c r="V135" s="18"/>
    </row>
    <row r="136" spans="1:22" s="17" customFormat="1" ht="33.75" customHeight="1">
      <c r="A136" s="46">
        <v>3</v>
      </c>
      <c r="B136" s="58" t="s">
        <v>22</v>
      </c>
      <c r="C136" s="115">
        <f t="shared" si="8"/>
        <v>65060</v>
      </c>
      <c r="D136" s="115">
        <v>18860</v>
      </c>
      <c r="E136" s="115">
        <v>16680</v>
      </c>
      <c r="F136" s="115">
        <v>19000</v>
      </c>
      <c r="G136" s="115">
        <v>10520</v>
      </c>
      <c r="H136" s="115">
        <v>0</v>
      </c>
      <c r="I136" s="115">
        <v>0</v>
      </c>
      <c r="J136" s="115">
        <v>0</v>
      </c>
      <c r="K136" s="115"/>
      <c r="L136" s="47">
        <v>27</v>
      </c>
      <c r="P136" s="18"/>
      <c r="S136" s="18"/>
      <c r="T136" s="18"/>
      <c r="U136" s="18"/>
      <c r="V136" s="18"/>
    </row>
    <row r="137" spans="1:22" s="17" customFormat="1" ht="33.75" customHeight="1">
      <c r="A137" s="46">
        <v>4</v>
      </c>
      <c r="B137" s="58" t="s">
        <v>8</v>
      </c>
      <c r="C137" s="115">
        <f t="shared" si="8"/>
        <v>52380</v>
      </c>
      <c r="D137" s="115">
        <v>18180</v>
      </c>
      <c r="E137" s="115">
        <v>17640</v>
      </c>
      <c r="F137" s="115">
        <v>16560</v>
      </c>
      <c r="G137" s="115">
        <v>0</v>
      </c>
      <c r="H137" s="115">
        <v>0</v>
      </c>
      <c r="I137" s="115">
        <v>0</v>
      </c>
      <c r="J137" s="115">
        <v>0</v>
      </c>
      <c r="K137" s="115"/>
      <c r="L137" s="47">
        <v>17</v>
      </c>
      <c r="P137" s="18"/>
      <c r="S137" s="18"/>
      <c r="T137" s="18"/>
      <c r="U137" s="18"/>
      <c r="V137" s="18"/>
    </row>
    <row r="138" spans="1:22" s="17" customFormat="1" ht="33.75" customHeight="1">
      <c r="A138" s="46">
        <v>5</v>
      </c>
      <c r="B138" s="58" t="s">
        <v>27</v>
      </c>
      <c r="C138" s="115">
        <f t="shared" si="8"/>
        <v>39100</v>
      </c>
      <c r="D138" s="115">
        <v>14880</v>
      </c>
      <c r="E138" s="115">
        <v>20000</v>
      </c>
      <c r="F138" s="115">
        <v>4220</v>
      </c>
      <c r="G138" s="115">
        <v>0</v>
      </c>
      <c r="H138" s="115">
        <v>0</v>
      </c>
      <c r="I138" s="115">
        <v>0</v>
      </c>
      <c r="J138" s="115">
        <v>0</v>
      </c>
      <c r="K138" s="115"/>
      <c r="L138" s="47">
        <v>1</v>
      </c>
      <c r="P138" s="18"/>
      <c r="S138" s="18"/>
      <c r="T138" s="18"/>
      <c r="U138" s="18"/>
      <c r="V138" s="18"/>
    </row>
    <row r="139" spans="1:22" s="17" customFormat="1" ht="33.75" customHeight="1" thickBot="1">
      <c r="A139" s="46">
        <v>6</v>
      </c>
      <c r="B139" s="58"/>
      <c r="C139" s="132">
        <f t="shared" si="8"/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  <c r="I139" s="115">
        <v>0</v>
      </c>
      <c r="J139" s="115">
        <v>0</v>
      </c>
      <c r="K139" s="115"/>
      <c r="L139" s="47"/>
      <c r="P139" s="18"/>
      <c r="S139" s="18"/>
      <c r="T139" s="18"/>
      <c r="U139" s="18"/>
      <c r="V139" s="18"/>
    </row>
    <row r="140" spans="1:22" s="17" customFormat="1" ht="33.75" customHeight="1" thickBot="1">
      <c r="A140" s="61"/>
      <c r="B140" s="55"/>
      <c r="C140" s="155">
        <f>SUM(C134:C139)</f>
        <v>310520</v>
      </c>
      <c r="D140" s="24"/>
      <c r="E140" s="24"/>
      <c r="F140" s="24"/>
      <c r="G140" s="24"/>
      <c r="H140" s="24"/>
      <c r="I140" s="24"/>
      <c r="J140" s="74"/>
      <c r="K140" s="24"/>
      <c r="L140" s="24"/>
      <c r="P140" s="18"/>
      <c r="S140" s="18"/>
      <c r="T140" s="18"/>
      <c r="U140" s="18"/>
      <c r="V140" s="18"/>
    </row>
    <row r="141" spans="1:22" s="17" customFormat="1" ht="21.75" customHeight="1">
      <c r="A141" s="61"/>
      <c r="B141" s="55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P141" s="18"/>
      <c r="S141" s="18"/>
      <c r="T141" s="18"/>
      <c r="U141" s="18"/>
      <c r="V141" s="18"/>
    </row>
    <row r="142" spans="2:22" s="17" customFormat="1" ht="21.75" customHeight="1">
      <c r="B142" s="63"/>
      <c r="C142" s="123"/>
      <c r="D142" s="123"/>
      <c r="E142" s="123"/>
      <c r="F142" s="123"/>
      <c r="G142" s="123"/>
      <c r="H142" s="123"/>
      <c r="I142" s="123"/>
      <c r="J142" s="57"/>
      <c r="K142" s="57"/>
      <c r="L142" s="57"/>
      <c r="P142" s="18"/>
      <c r="S142" s="18"/>
      <c r="T142" s="18"/>
      <c r="U142" s="18"/>
      <c r="V142" s="18"/>
    </row>
    <row r="143" spans="2:22" s="17" customFormat="1" ht="21.75" customHeight="1">
      <c r="B143" s="63"/>
      <c r="C143" s="123"/>
      <c r="D143" s="123"/>
      <c r="E143" s="123"/>
      <c r="F143" s="123"/>
      <c r="G143" s="123"/>
      <c r="H143" s="123"/>
      <c r="I143" s="123"/>
      <c r="J143" s="57"/>
      <c r="K143" s="57"/>
      <c r="L143" s="57"/>
      <c r="P143" s="18"/>
      <c r="S143" s="18"/>
      <c r="T143" s="18"/>
      <c r="U143" s="18"/>
      <c r="V143" s="18"/>
    </row>
    <row r="144" spans="2:22" s="17" customFormat="1" ht="21.75" customHeight="1">
      <c r="B144" s="63"/>
      <c r="C144" s="123"/>
      <c r="D144" s="123"/>
      <c r="E144" s="123"/>
      <c r="F144" s="123"/>
      <c r="G144" s="123"/>
      <c r="H144" s="123"/>
      <c r="I144" s="123"/>
      <c r="J144" s="57"/>
      <c r="K144" s="57"/>
      <c r="L144" s="57"/>
      <c r="P144" s="18"/>
      <c r="S144" s="18"/>
      <c r="T144" s="18"/>
      <c r="U144" s="18"/>
      <c r="V144" s="18"/>
    </row>
    <row r="145" spans="1:22" s="17" customFormat="1" ht="19.5" customHeight="1">
      <c r="A145" s="61"/>
      <c r="B145" s="63"/>
      <c r="C145" s="123"/>
      <c r="D145" s="123"/>
      <c r="E145" s="123"/>
      <c r="F145" s="123"/>
      <c r="G145" s="123"/>
      <c r="H145" s="123"/>
      <c r="I145" s="123"/>
      <c r="J145" s="57"/>
      <c r="K145" s="57"/>
      <c r="L145" s="57"/>
      <c r="M145" s="15"/>
      <c r="P145" s="18"/>
      <c r="S145" s="18"/>
      <c r="T145" s="18"/>
      <c r="U145" s="18"/>
      <c r="V145" s="18"/>
    </row>
    <row r="146" spans="1:22" s="15" customFormat="1" ht="17.25" customHeight="1">
      <c r="A146" s="25"/>
      <c r="B146" s="63"/>
      <c r="C146" s="123"/>
      <c r="D146" s="123"/>
      <c r="E146" s="123"/>
      <c r="F146" s="123"/>
      <c r="G146" s="123"/>
      <c r="H146" s="123"/>
      <c r="I146" s="123"/>
      <c r="J146" s="57"/>
      <c r="K146" s="57"/>
      <c r="L146" s="57"/>
      <c r="P146" s="16"/>
      <c r="S146" s="16"/>
      <c r="T146" s="16"/>
      <c r="U146" s="16"/>
      <c r="V146" s="16"/>
    </row>
    <row r="147" spans="3:22" s="15" customFormat="1" ht="21" customHeight="1">
      <c r="C147" s="125"/>
      <c r="D147" s="125"/>
      <c r="E147" s="125"/>
      <c r="F147" s="125"/>
      <c r="G147" s="125"/>
      <c r="H147" s="125"/>
      <c r="I147" s="125"/>
      <c r="J147" s="57"/>
      <c r="K147" s="57"/>
      <c r="L147" s="57"/>
      <c r="P147" s="16"/>
      <c r="S147" s="16"/>
      <c r="T147" s="16"/>
      <c r="U147" s="16"/>
      <c r="V147" s="16"/>
    </row>
    <row r="148" spans="1:22" s="15" customFormat="1" ht="25.5" customHeight="1">
      <c r="A148" s="174" t="s">
        <v>26</v>
      </c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6"/>
      <c r="P148" s="16"/>
      <c r="S148" s="16"/>
      <c r="T148" s="16"/>
      <c r="U148" s="16"/>
      <c r="V148" s="16"/>
    </row>
    <row r="149" spans="1:22" s="15" customFormat="1" ht="25.5" customHeight="1">
      <c r="A149" s="59" t="s">
        <v>0</v>
      </c>
      <c r="B149" s="60">
        <f>2!L2</f>
        <v>44408</v>
      </c>
      <c r="C149" s="119" t="s">
        <v>1</v>
      </c>
      <c r="D149" s="119" t="s">
        <v>12</v>
      </c>
      <c r="E149" s="119" t="s">
        <v>13</v>
      </c>
      <c r="F149" s="119" t="s">
        <v>14</v>
      </c>
      <c r="G149" s="119" t="s">
        <v>15</v>
      </c>
      <c r="H149" s="119" t="s">
        <v>16</v>
      </c>
      <c r="I149" s="119" t="s">
        <v>17</v>
      </c>
      <c r="J149" s="119" t="s">
        <v>24</v>
      </c>
      <c r="K149" s="182"/>
      <c r="L149" s="137" t="s">
        <v>2</v>
      </c>
      <c r="P149" s="16"/>
      <c r="S149" s="16"/>
      <c r="T149" s="16"/>
      <c r="U149" s="16"/>
      <c r="V149" s="16"/>
    </row>
    <row r="150" spans="1:22" s="15" customFormat="1" ht="25.5" customHeight="1">
      <c r="A150" s="46">
        <v>1</v>
      </c>
      <c r="B150" s="58" t="s">
        <v>18</v>
      </c>
      <c r="C150" s="115">
        <f aca="true" t="shared" si="9" ref="C150:C155">SUM(D150:J150)</f>
        <v>103480</v>
      </c>
      <c r="D150" s="115">
        <v>16520</v>
      </c>
      <c r="E150" s="115">
        <v>18300</v>
      </c>
      <c r="F150" s="115">
        <v>17040</v>
      </c>
      <c r="G150" s="115">
        <v>14100</v>
      </c>
      <c r="H150" s="115">
        <v>20000</v>
      </c>
      <c r="I150" s="115">
        <v>17520</v>
      </c>
      <c r="J150" s="115">
        <v>0</v>
      </c>
      <c r="K150" s="115"/>
      <c r="L150" s="47">
        <v>17</v>
      </c>
      <c r="P150" s="16"/>
      <c r="S150" s="16"/>
      <c r="T150" s="16"/>
      <c r="U150" s="16"/>
      <c r="V150" s="16"/>
    </row>
    <row r="151" spans="1:22" s="15" customFormat="1" ht="25.5" customHeight="1">
      <c r="A151" s="46">
        <v>2</v>
      </c>
      <c r="B151" s="58" t="s">
        <v>22</v>
      </c>
      <c r="C151" s="115">
        <f t="shared" si="9"/>
        <v>80320</v>
      </c>
      <c r="D151" s="115">
        <v>18520</v>
      </c>
      <c r="E151" s="115">
        <v>18860</v>
      </c>
      <c r="F151" s="115">
        <v>20000</v>
      </c>
      <c r="G151" s="115">
        <v>16040</v>
      </c>
      <c r="H151" s="115">
        <v>6900</v>
      </c>
      <c r="I151" s="115">
        <v>0</v>
      </c>
      <c r="J151" s="115">
        <v>0</v>
      </c>
      <c r="K151" s="115"/>
      <c r="L151" s="47">
        <v>1</v>
      </c>
      <c r="P151" s="16"/>
      <c r="S151" s="16"/>
      <c r="T151" s="16"/>
      <c r="U151" s="16"/>
      <c r="V151" s="16"/>
    </row>
    <row r="152" spans="1:22" s="15" customFormat="1" ht="25.5" customHeight="1">
      <c r="A152" s="46">
        <v>3</v>
      </c>
      <c r="B152" s="58" t="s">
        <v>34</v>
      </c>
      <c r="C152" s="115">
        <f t="shared" si="9"/>
        <v>79640</v>
      </c>
      <c r="D152" s="115">
        <v>7000</v>
      </c>
      <c r="E152" s="115">
        <v>10400</v>
      </c>
      <c r="F152" s="115">
        <v>12700</v>
      </c>
      <c r="G152" s="115">
        <v>15380</v>
      </c>
      <c r="H152" s="115">
        <v>20000</v>
      </c>
      <c r="I152" s="115">
        <v>14160</v>
      </c>
      <c r="J152" s="115">
        <v>0</v>
      </c>
      <c r="K152" s="115"/>
      <c r="L152" s="47">
        <v>14</v>
      </c>
      <c r="P152" s="16"/>
      <c r="S152" s="16"/>
      <c r="T152" s="16"/>
      <c r="U152" s="16"/>
      <c r="V152" s="16"/>
    </row>
    <row r="153" spans="1:22" s="15" customFormat="1" ht="25.5" customHeight="1">
      <c r="A153" s="46">
        <v>4</v>
      </c>
      <c r="B153" s="58" t="s">
        <v>25</v>
      </c>
      <c r="C153" s="115">
        <f t="shared" si="9"/>
        <v>68080</v>
      </c>
      <c r="D153" s="115">
        <v>15100</v>
      </c>
      <c r="E153" s="115">
        <v>11200</v>
      </c>
      <c r="F153" s="115">
        <v>14680</v>
      </c>
      <c r="G153" s="115">
        <v>14160</v>
      </c>
      <c r="H153" s="115">
        <v>12940</v>
      </c>
      <c r="I153" s="115">
        <v>0</v>
      </c>
      <c r="J153" s="115">
        <v>0</v>
      </c>
      <c r="K153" s="115"/>
      <c r="L153" s="47">
        <v>20</v>
      </c>
      <c r="P153" s="16"/>
      <c r="S153" s="16"/>
      <c r="T153" s="16"/>
      <c r="U153" s="16"/>
      <c r="V153" s="16"/>
    </row>
    <row r="154" spans="1:22" s="15" customFormat="1" ht="25.5" customHeight="1">
      <c r="A154" s="46">
        <v>5</v>
      </c>
      <c r="B154" s="58" t="s">
        <v>8</v>
      </c>
      <c r="C154" s="115">
        <f t="shared" si="9"/>
        <v>49480</v>
      </c>
      <c r="D154" s="115">
        <v>17900</v>
      </c>
      <c r="E154" s="115">
        <v>16500</v>
      </c>
      <c r="F154" s="115">
        <v>15080</v>
      </c>
      <c r="G154" s="115">
        <v>0</v>
      </c>
      <c r="H154" s="115">
        <v>0</v>
      </c>
      <c r="I154" s="115">
        <v>0</v>
      </c>
      <c r="J154" s="115">
        <v>0</v>
      </c>
      <c r="K154" s="115"/>
      <c r="L154" s="47">
        <v>27</v>
      </c>
      <c r="P154" s="16"/>
      <c r="S154" s="16"/>
      <c r="T154" s="16"/>
      <c r="U154" s="16"/>
      <c r="V154" s="16"/>
    </row>
    <row r="155" spans="1:22" s="15" customFormat="1" ht="25.5" customHeight="1">
      <c r="A155" s="46">
        <v>6</v>
      </c>
      <c r="B155" s="58"/>
      <c r="C155" s="115">
        <f t="shared" si="9"/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  <c r="I155" s="115">
        <v>0</v>
      </c>
      <c r="J155" s="115">
        <v>0</v>
      </c>
      <c r="K155" s="115"/>
      <c r="L155" s="47"/>
      <c r="M155" s="17"/>
      <c r="P155" s="16"/>
      <c r="S155" s="16"/>
      <c r="T155" s="16"/>
      <c r="U155" s="16"/>
      <c r="V155" s="16"/>
    </row>
    <row r="156" spans="1:22" s="15" customFormat="1" ht="24.75" customHeight="1">
      <c r="A156" s="61"/>
      <c r="B156" s="55"/>
      <c r="C156" s="24">
        <f>SUM(C150:C155)</f>
        <v>381000</v>
      </c>
      <c r="D156" s="24"/>
      <c r="E156" s="24"/>
      <c r="F156" s="24"/>
      <c r="G156" s="24"/>
      <c r="H156" s="24"/>
      <c r="I156" s="24"/>
      <c r="J156" s="74"/>
      <c r="K156" s="24"/>
      <c r="L156" s="24"/>
      <c r="M156" s="17"/>
      <c r="P156" s="16"/>
      <c r="S156" s="16"/>
      <c r="T156" s="16"/>
      <c r="U156" s="16"/>
      <c r="V156" s="16"/>
    </row>
    <row r="157" spans="1:22" s="15" customFormat="1" ht="24.75" customHeight="1">
      <c r="A157" s="61"/>
      <c r="B157" s="55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17"/>
      <c r="P157" s="16"/>
      <c r="S157" s="16"/>
      <c r="T157" s="16"/>
      <c r="U157" s="16"/>
      <c r="V157" s="16"/>
    </row>
    <row r="158" spans="1:22" s="15" customFormat="1" ht="24.75" customHeight="1">
      <c r="A158" s="61"/>
      <c r="B158" s="55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17"/>
      <c r="P158" s="16"/>
      <c r="S158" s="16"/>
      <c r="T158" s="16"/>
      <c r="U158" s="16"/>
      <c r="V158" s="16"/>
    </row>
    <row r="159" spans="1:22" s="15" customFormat="1" ht="24.75" customHeight="1">
      <c r="A159" s="61"/>
      <c r="B159" s="55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17"/>
      <c r="P159" s="16"/>
      <c r="S159" s="16"/>
      <c r="T159" s="16"/>
      <c r="U159" s="16"/>
      <c r="V159" s="16"/>
    </row>
    <row r="160" spans="1:22" s="15" customFormat="1" ht="24.75" customHeight="1">
      <c r="A160" s="61"/>
      <c r="B160" s="55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17"/>
      <c r="P160" s="16"/>
      <c r="S160" s="16"/>
      <c r="T160" s="16"/>
      <c r="U160" s="16"/>
      <c r="V160" s="16"/>
    </row>
    <row r="161" spans="1:22" s="15" customFormat="1" ht="24.75" customHeight="1">
      <c r="A161" s="61"/>
      <c r="B161" s="55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17"/>
      <c r="P161" s="16"/>
      <c r="S161" s="16"/>
      <c r="T161" s="16"/>
      <c r="U161" s="16"/>
      <c r="V161" s="16"/>
    </row>
    <row r="162" spans="1:22" s="15" customFormat="1" ht="24.75" customHeight="1">
      <c r="A162" s="61"/>
      <c r="B162" s="55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17"/>
      <c r="P162" s="16"/>
      <c r="S162" s="16"/>
      <c r="T162" s="16"/>
      <c r="U162" s="16"/>
      <c r="V162" s="16"/>
    </row>
    <row r="163" spans="1:22" s="15" customFormat="1" ht="24.75" customHeight="1">
      <c r="A163" s="61"/>
      <c r="B163" s="55"/>
      <c r="C163" s="24"/>
      <c r="D163" s="24"/>
      <c r="E163" s="24"/>
      <c r="F163" s="24"/>
      <c r="G163" s="24"/>
      <c r="H163" s="24"/>
      <c r="I163" s="24"/>
      <c r="J163" s="24"/>
      <c r="K163" s="24"/>
      <c r="L163" s="124"/>
      <c r="M163" s="17"/>
      <c r="P163" s="16"/>
      <c r="S163" s="16"/>
      <c r="T163" s="16"/>
      <c r="U163" s="16"/>
      <c r="V163" s="16"/>
    </row>
    <row r="164" spans="1:22" s="15" customFormat="1" ht="24.75" customHeight="1">
      <c r="A164" s="17"/>
      <c r="B164" s="27"/>
      <c r="C164" s="124"/>
      <c r="D164" s="124"/>
      <c r="E164" s="124"/>
      <c r="F164" s="124"/>
      <c r="G164" s="124"/>
      <c r="H164" s="124"/>
      <c r="I164" s="24"/>
      <c r="J164" s="113"/>
      <c r="K164" s="113"/>
      <c r="L164" s="127"/>
      <c r="M164" s="17"/>
      <c r="P164" s="16"/>
      <c r="S164" s="16"/>
      <c r="T164" s="16"/>
      <c r="U164" s="16"/>
      <c r="V164" s="16"/>
    </row>
    <row r="165" spans="1:22" s="17" customFormat="1" ht="24.75" customHeight="1">
      <c r="A165" s="174" t="s">
        <v>26</v>
      </c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6"/>
      <c r="P165" s="18"/>
      <c r="Q165" s="15"/>
      <c r="S165" s="18"/>
      <c r="T165" s="18"/>
      <c r="U165" s="18"/>
      <c r="V165" s="18"/>
    </row>
    <row r="166" spans="1:22" s="17" customFormat="1" ht="24.75" customHeight="1">
      <c r="A166" s="59" t="s">
        <v>0</v>
      </c>
      <c r="B166" s="60" t="str">
        <f>2!M2</f>
        <v>21--08-21</v>
      </c>
      <c r="C166" s="119" t="s">
        <v>1</v>
      </c>
      <c r="D166" s="119" t="s">
        <v>12</v>
      </c>
      <c r="E166" s="119" t="s">
        <v>13</v>
      </c>
      <c r="F166" s="119" t="s">
        <v>14</v>
      </c>
      <c r="G166" s="119" t="s">
        <v>15</v>
      </c>
      <c r="H166" s="119" t="s">
        <v>16</v>
      </c>
      <c r="I166" s="119" t="s">
        <v>17</v>
      </c>
      <c r="J166" s="119" t="s">
        <v>24</v>
      </c>
      <c r="K166" s="119" t="s">
        <v>36</v>
      </c>
      <c r="L166" s="96" t="s">
        <v>2</v>
      </c>
      <c r="P166" s="18"/>
      <c r="Q166" s="15"/>
      <c r="S166" s="18"/>
      <c r="T166" s="18"/>
      <c r="U166" s="18"/>
      <c r="V166" s="18"/>
    </row>
    <row r="167" spans="1:22" s="17" customFormat="1" ht="24.75" customHeight="1">
      <c r="A167" s="46">
        <v>1</v>
      </c>
      <c r="B167" s="58" t="s">
        <v>35</v>
      </c>
      <c r="C167" s="115">
        <f>SUM(D167:K167)</f>
        <v>103560</v>
      </c>
      <c r="D167" s="115">
        <v>12600</v>
      </c>
      <c r="E167" s="115">
        <v>12280</v>
      </c>
      <c r="F167" s="115">
        <v>13880</v>
      </c>
      <c r="G167" s="115">
        <v>16900</v>
      </c>
      <c r="H167" s="115">
        <v>16740</v>
      </c>
      <c r="I167" s="115">
        <v>15540</v>
      </c>
      <c r="J167" s="115">
        <v>14720</v>
      </c>
      <c r="K167" s="115">
        <v>900</v>
      </c>
      <c r="L167" s="47">
        <v>7</v>
      </c>
      <c r="P167" s="18"/>
      <c r="S167" s="18"/>
      <c r="T167" s="18"/>
      <c r="U167" s="18"/>
      <c r="V167" s="18"/>
    </row>
    <row r="168" spans="1:22" s="17" customFormat="1" ht="24.75" customHeight="1">
      <c r="A168" s="46">
        <v>2</v>
      </c>
      <c r="B168" s="58" t="s">
        <v>34</v>
      </c>
      <c r="C168" s="115">
        <f>SUM(D168:K168)</f>
        <v>94580</v>
      </c>
      <c r="D168" s="115">
        <v>6740</v>
      </c>
      <c r="E168" s="115">
        <v>11040</v>
      </c>
      <c r="F168" s="115">
        <v>9180</v>
      </c>
      <c r="G168" s="115">
        <v>20000</v>
      </c>
      <c r="H168" s="115">
        <v>17300</v>
      </c>
      <c r="I168" s="115">
        <v>14500</v>
      </c>
      <c r="J168" s="115">
        <v>15820</v>
      </c>
      <c r="K168" s="115">
        <v>0</v>
      </c>
      <c r="L168" s="47">
        <v>14</v>
      </c>
      <c r="P168" s="18"/>
      <c r="S168" s="18"/>
      <c r="T168" s="18"/>
      <c r="U168" s="18"/>
      <c r="V168" s="18"/>
    </row>
    <row r="169" spans="1:22" s="17" customFormat="1" ht="24.75" customHeight="1">
      <c r="A169" s="46">
        <v>3</v>
      </c>
      <c r="B169" s="58" t="s">
        <v>22</v>
      </c>
      <c r="C169" s="115">
        <f>SUM(D169:K169)</f>
        <v>73020</v>
      </c>
      <c r="D169" s="115">
        <v>16960</v>
      </c>
      <c r="E169" s="115">
        <v>16540</v>
      </c>
      <c r="F169" s="115">
        <v>7440</v>
      </c>
      <c r="G169" s="115">
        <v>15840</v>
      </c>
      <c r="H169" s="115">
        <v>16240</v>
      </c>
      <c r="I169" s="115">
        <v>0</v>
      </c>
      <c r="J169" s="115">
        <v>0</v>
      </c>
      <c r="K169" s="115">
        <v>0</v>
      </c>
      <c r="L169" s="47">
        <v>20</v>
      </c>
      <c r="P169" s="18"/>
      <c r="S169" s="18"/>
      <c r="T169" s="18"/>
      <c r="U169" s="18"/>
      <c r="V169" s="18"/>
    </row>
    <row r="170" spans="1:22" s="17" customFormat="1" ht="21.75" customHeight="1">
      <c r="A170" s="46">
        <v>4</v>
      </c>
      <c r="B170" s="58" t="s">
        <v>25</v>
      </c>
      <c r="C170" s="115">
        <f>SUM(D170:K170)</f>
        <v>62520</v>
      </c>
      <c r="D170" s="115">
        <v>12560</v>
      </c>
      <c r="E170" s="115">
        <v>15060</v>
      </c>
      <c r="F170" s="115">
        <v>19020</v>
      </c>
      <c r="G170" s="115">
        <v>15880</v>
      </c>
      <c r="H170" s="115">
        <v>0</v>
      </c>
      <c r="I170" s="115">
        <v>0</v>
      </c>
      <c r="J170" s="115">
        <v>0</v>
      </c>
      <c r="K170" s="115">
        <v>0</v>
      </c>
      <c r="L170" s="47">
        <v>27</v>
      </c>
      <c r="M170" s="15"/>
      <c r="N170" s="18"/>
      <c r="P170" s="18"/>
      <c r="S170" s="18"/>
      <c r="T170" s="18"/>
      <c r="U170" s="18"/>
      <c r="V170" s="18"/>
    </row>
    <row r="171" spans="1:22" s="17" customFormat="1" ht="19.5" customHeight="1">
      <c r="A171" s="46">
        <v>5</v>
      </c>
      <c r="B171" s="58" t="s">
        <v>18</v>
      </c>
      <c r="C171" s="115">
        <f>SUM(D171:K171)</f>
        <v>60140</v>
      </c>
      <c r="D171" s="115">
        <v>16320</v>
      </c>
      <c r="E171" s="115">
        <v>19660</v>
      </c>
      <c r="F171" s="115">
        <v>14200</v>
      </c>
      <c r="G171" s="115">
        <v>9960</v>
      </c>
      <c r="H171" s="115">
        <v>0</v>
      </c>
      <c r="I171" s="115">
        <v>0</v>
      </c>
      <c r="J171" s="115">
        <v>0</v>
      </c>
      <c r="K171" s="115">
        <v>0</v>
      </c>
      <c r="L171" s="47">
        <v>17</v>
      </c>
      <c r="P171" s="18"/>
      <c r="S171" s="18"/>
      <c r="T171" s="18"/>
      <c r="U171" s="18"/>
      <c r="V171" s="18"/>
    </row>
    <row r="172" spans="1:22" s="17" customFormat="1" ht="21.75" customHeight="1">
      <c r="A172" s="46">
        <v>6</v>
      </c>
      <c r="B172" s="58" t="s">
        <v>10</v>
      </c>
      <c r="C172" s="115">
        <f>SUM(D172:K172)</f>
        <v>37220</v>
      </c>
      <c r="D172" s="115">
        <v>5200</v>
      </c>
      <c r="E172" s="115">
        <v>15180</v>
      </c>
      <c r="F172" s="115">
        <v>16840</v>
      </c>
      <c r="G172" s="115">
        <v>0</v>
      </c>
      <c r="H172" s="115">
        <v>0</v>
      </c>
      <c r="I172" s="115">
        <v>0</v>
      </c>
      <c r="J172" s="115">
        <v>0</v>
      </c>
      <c r="K172" s="115">
        <v>0</v>
      </c>
      <c r="L172" s="47">
        <v>1</v>
      </c>
      <c r="P172" s="18"/>
      <c r="S172" s="18"/>
      <c r="T172" s="18"/>
      <c r="U172" s="18"/>
      <c r="V172" s="18"/>
    </row>
    <row r="173" spans="1:22" s="180" customFormat="1" ht="21.75" customHeight="1">
      <c r="A173" s="61"/>
      <c r="B173" s="90"/>
      <c r="C173" s="114">
        <f>SUM(C167:C172)</f>
        <v>431040</v>
      </c>
      <c r="D173" s="114"/>
      <c r="E173" s="114"/>
      <c r="F173" s="114"/>
      <c r="G173" s="114"/>
      <c r="H173" s="114"/>
      <c r="I173" s="114"/>
      <c r="J173" s="114"/>
      <c r="K173" s="114"/>
      <c r="L173" s="24"/>
      <c r="P173" s="181"/>
      <c r="S173" s="181"/>
      <c r="T173" s="181"/>
      <c r="U173" s="181"/>
      <c r="V173" s="181"/>
    </row>
    <row r="174" spans="1:22" s="180" customFormat="1" ht="23.25" customHeight="1">
      <c r="A174" s="61"/>
      <c r="B174" s="90"/>
      <c r="C174" s="114"/>
      <c r="D174" s="114"/>
      <c r="E174" s="114"/>
      <c r="F174" s="114"/>
      <c r="G174" s="114"/>
      <c r="H174" s="114"/>
      <c r="I174" s="114"/>
      <c r="J174" s="114"/>
      <c r="K174" s="114"/>
      <c r="L174" s="24"/>
      <c r="P174" s="181"/>
      <c r="S174" s="181"/>
      <c r="T174" s="181"/>
      <c r="U174" s="181"/>
      <c r="V174" s="181"/>
    </row>
    <row r="175" spans="1:22" s="180" customFormat="1" ht="23.25" customHeight="1">
      <c r="A175" s="61"/>
      <c r="B175" s="90"/>
      <c r="C175" s="114"/>
      <c r="D175" s="114"/>
      <c r="E175" s="114"/>
      <c r="F175" s="114"/>
      <c r="G175" s="114"/>
      <c r="H175" s="114"/>
      <c r="I175" s="114"/>
      <c r="J175" s="114"/>
      <c r="K175" s="114"/>
      <c r="L175" s="24"/>
      <c r="P175" s="181"/>
      <c r="S175" s="181"/>
      <c r="T175" s="181"/>
      <c r="U175" s="181"/>
      <c r="V175" s="181"/>
    </row>
    <row r="176" spans="1:22" s="180" customFormat="1" ht="23.25" customHeight="1">
      <c r="A176" s="61"/>
      <c r="B176" s="90"/>
      <c r="C176" s="114"/>
      <c r="D176" s="114"/>
      <c r="E176" s="114"/>
      <c r="F176" s="114"/>
      <c r="G176" s="114"/>
      <c r="H176" s="114"/>
      <c r="I176" s="114"/>
      <c r="J176" s="114"/>
      <c r="K176" s="114"/>
      <c r="L176" s="24"/>
      <c r="P176" s="181"/>
      <c r="S176" s="181"/>
      <c r="T176" s="181"/>
      <c r="U176" s="181"/>
      <c r="V176" s="181"/>
    </row>
    <row r="177" spans="1:22" s="180" customFormat="1" ht="23.25" customHeight="1">
      <c r="A177" s="61"/>
      <c r="B177" s="90"/>
      <c r="C177" s="114"/>
      <c r="D177" s="114"/>
      <c r="E177" s="114"/>
      <c r="F177" s="114"/>
      <c r="G177" s="114"/>
      <c r="H177" s="114"/>
      <c r="I177" s="114"/>
      <c r="J177" s="114"/>
      <c r="K177" s="114"/>
      <c r="L177" s="57"/>
      <c r="P177" s="181"/>
      <c r="S177" s="181"/>
      <c r="T177" s="181"/>
      <c r="U177" s="181"/>
      <c r="V177" s="181"/>
    </row>
    <row r="178" spans="1:22" s="15" customFormat="1" ht="23.25" customHeight="1">
      <c r="A178" s="17"/>
      <c r="B178" s="20"/>
      <c r="C178" s="118"/>
      <c r="D178" s="118"/>
      <c r="E178" s="118"/>
      <c r="F178" s="118"/>
      <c r="G178" s="118"/>
      <c r="H178" s="118"/>
      <c r="I178" s="118"/>
      <c r="J178" s="57"/>
      <c r="K178" s="57"/>
      <c r="L178" s="118"/>
      <c r="M178" s="17"/>
      <c r="P178" s="16"/>
      <c r="Q178" s="17"/>
      <c r="S178" s="16"/>
      <c r="T178" s="16"/>
      <c r="U178" s="16"/>
      <c r="V178" s="16"/>
    </row>
    <row r="179" spans="1:12" ht="17.25" customHeight="1">
      <c r="A179" s="19"/>
      <c r="B179" s="1"/>
      <c r="C179" s="126"/>
      <c r="D179" s="126"/>
      <c r="E179" s="126"/>
      <c r="F179" s="126"/>
      <c r="G179" s="126"/>
      <c r="H179" s="126"/>
      <c r="I179" s="126"/>
      <c r="J179" s="1"/>
      <c r="K179" s="1"/>
      <c r="L179" s="126"/>
    </row>
    <row r="180" spans="1:13" ht="38.25" customHeight="1">
      <c r="A180" s="174" t="s">
        <v>26</v>
      </c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6"/>
      <c r="M180"/>
    </row>
    <row r="181" spans="1:13" ht="25.5" customHeight="1">
      <c r="A181" s="59" t="s">
        <v>0</v>
      </c>
      <c r="B181" s="108">
        <f>2!N2</f>
        <v>44450</v>
      </c>
      <c r="C181" s="119" t="s">
        <v>1</v>
      </c>
      <c r="D181" s="119" t="s">
        <v>12</v>
      </c>
      <c r="E181" s="119" t="s">
        <v>13</v>
      </c>
      <c r="F181" s="119" t="s">
        <v>14</v>
      </c>
      <c r="G181" s="119" t="s">
        <v>15</v>
      </c>
      <c r="H181" s="119" t="s">
        <v>16</v>
      </c>
      <c r="I181" s="119" t="s">
        <v>17</v>
      </c>
      <c r="J181" s="119" t="s">
        <v>24</v>
      </c>
      <c r="K181" s="182"/>
      <c r="L181" s="137" t="s">
        <v>2</v>
      </c>
      <c r="M181"/>
    </row>
    <row r="182" spans="1:12" ht="26.25" customHeight="1">
      <c r="A182" s="106">
        <v>1</v>
      </c>
      <c r="B182" s="107"/>
      <c r="C182" s="115">
        <f aca="true" t="shared" si="10" ref="C182:C191">SUM(D182:J182)</f>
        <v>0</v>
      </c>
      <c r="D182" s="115">
        <v>0</v>
      </c>
      <c r="E182" s="115">
        <v>0</v>
      </c>
      <c r="F182" s="115">
        <v>0</v>
      </c>
      <c r="G182" s="115">
        <v>0</v>
      </c>
      <c r="H182" s="115">
        <v>0</v>
      </c>
      <c r="I182" s="115">
        <v>0</v>
      </c>
      <c r="J182" s="115">
        <v>0</v>
      </c>
      <c r="K182" s="189"/>
      <c r="L182" s="74"/>
    </row>
    <row r="183" spans="1:12" ht="26.25" customHeight="1">
      <c r="A183" s="46">
        <v>2</v>
      </c>
      <c r="B183" s="76"/>
      <c r="C183" s="115">
        <f t="shared" si="10"/>
        <v>0</v>
      </c>
      <c r="D183" s="115">
        <v>0</v>
      </c>
      <c r="E183" s="115">
        <v>0</v>
      </c>
      <c r="F183" s="115">
        <v>0</v>
      </c>
      <c r="G183" s="115">
        <v>0</v>
      </c>
      <c r="H183" s="115">
        <v>0</v>
      </c>
      <c r="I183" s="115">
        <v>0</v>
      </c>
      <c r="J183" s="115">
        <v>0</v>
      </c>
      <c r="K183" s="115"/>
      <c r="L183" s="47"/>
    </row>
    <row r="184" spans="1:12" ht="26.25" customHeight="1">
      <c r="A184" s="46">
        <v>3</v>
      </c>
      <c r="B184" s="76"/>
      <c r="C184" s="115">
        <f t="shared" si="10"/>
        <v>0</v>
      </c>
      <c r="D184" s="115">
        <v>0</v>
      </c>
      <c r="E184" s="115">
        <v>0</v>
      </c>
      <c r="F184" s="115">
        <v>0</v>
      </c>
      <c r="G184" s="115">
        <v>0</v>
      </c>
      <c r="H184" s="115">
        <v>0</v>
      </c>
      <c r="I184" s="115">
        <v>0</v>
      </c>
      <c r="J184" s="115">
        <v>0</v>
      </c>
      <c r="K184" s="115"/>
      <c r="L184" s="47"/>
    </row>
    <row r="185" spans="1:12" ht="26.25" customHeight="1">
      <c r="A185" s="46">
        <v>4</v>
      </c>
      <c r="B185" s="76"/>
      <c r="C185" s="115">
        <f t="shared" si="10"/>
        <v>0</v>
      </c>
      <c r="D185" s="115">
        <v>0</v>
      </c>
      <c r="E185" s="115">
        <v>0</v>
      </c>
      <c r="F185" s="115">
        <v>0</v>
      </c>
      <c r="G185" s="115">
        <v>0</v>
      </c>
      <c r="H185" s="115">
        <v>0</v>
      </c>
      <c r="I185" s="115">
        <v>0</v>
      </c>
      <c r="J185" s="115">
        <v>0</v>
      </c>
      <c r="K185" s="115"/>
      <c r="L185" s="47"/>
    </row>
    <row r="186" spans="1:12" ht="26.25" customHeight="1">
      <c r="A186" s="46">
        <v>5</v>
      </c>
      <c r="B186" s="76"/>
      <c r="C186" s="115">
        <f t="shared" si="10"/>
        <v>0</v>
      </c>
      <c r="D186" s="115">
        <v>0</v>
      </c>
      <c r="E186" s="115">
        <v>0</v>
      </c>
      <c r="F186" s="115">
        <v>0</v>
      </c>
      <c r="G186" s="115">
        <v>0</v>
      </c>
      <c r="H186" s="115">
        <v>0</v>
      </c>
      <c r="I186" s="115">
        <v>0</v>
      </c>
      <c r="J186" s="115">
        <v>0</v>
      </c>
      <c r="K186" s="115"/>
      <c r="L186" s="47"/>
    </row>
    <row r="187" spans="1:12" ht="26.25" customHeight="1">
      <c r="A187" s="46">
        <v>6</v>
      </c>
      <c r="B187" s="91"/>
      <c r="C187" s="132">
        <f t="shared" si="10"/>
        <v>0</v>
      </c>
      <c r="D187" s="132">
        <v>0</v>
      </c>
      <c r="E187" s="132">
        <v>0</v>
      </c>
      <c r="F187" s="132">
        <v>0</v>
      </c>
      <c r="G187" s="132">
        <v>0</v>
      </c>
      <c r="H187" s="132">
        <v>0</v>
      </c>
      <c r="I187" s="132">
        <v>0</v>
      </c>
      <c r="J187" s="132">
        <v>0</v>
      </c>
      <c r="K187" s="132"/>
      <c r="L187" s="73"/>
    </row>
    <row r="188" spans="1:22" ht="26.25" customHeight="1">
      <c r="A188" s="133">
        <v>7</v>
      </c>
      <c r="B188" s="58"/>
      <c r="C188" s="115">
        <f t="shared" si="10"/>
        <v>0</v>
      </c>
      <c r="D188" s="115">
        <v>0</v>
      </c>
      <c r="E188" s="115">
        <v>0</v>
      </c>
      <c r="F188" s="115">
        <v>0</v>
      </c>
      <c r="G188" s="115">
        <v>0</v>
      </c>
      <c r="H188" s="115">
        <v>0</v>
      </c>
      <c r="I188" s="115">
        <v>0</v>
      </c>
      <c r="J188" s="115">
        <v>0</v>
      </c>
      <c r="K188" s="115"/>
      <c r="L188" s="47"/>
      <c r="N188"/>
      <c r="O188"/>
      <c r="P188"/>
      <c r="Q188"/>
      <c r="R188"/>
      <c r="S188"/>
      <c r="T188"/>
      <c r="U188"/>
      <c r="V188"/>
    </row>
    <row r="189" spans="1:22" ht="26.25" customHeight="1">
      <c r="A189" s="133">
        <v>8</v>
      </c>
      <c r="B189" s="58"/>
      <c r="C189" s="115">
        <f t="shared" si="10"/>
        <v>0</v>
      </c>
      <c r="D189" s="115">
        <v>0</v>
      </c>
      <c r="E189" s="115">
        <v>0</v>
      </c>
      <c r="F189" s="115">
        <v>0</v>
      </c>
      <c r="G189" s="115">
        <v>0</v>
      </c>
      <c r="H189" s="115">
        <v>0</v>
      </c>
      <c r="I189" s="115">
        <v>0</v>
      </c>
      <c r="J189" s="115">
        <v>0</v>
      </c>
      <c r="K189" s="115"/>
      <c r="L189" s="47"/>
      <c r="N189"/>
      <c r="O189"/>
      <c r="P189"/>
      <c r="Q189"/>
      <c r="R189"/>
      <c r="S189"/>
      <c r="T189"/>
      <c r="U189"/>
      <c r="V189"/>
    </row>
    <row r="190" spans="1:13" ht="26.25" customHeight="1">
      <c r="A190" s="133">
        <v>9</v>
      </c>
      <c r="B190" s="58"/>
      <c r="C190" s="115">
        <f t="shared" si="10"/>
        <v>0</v>
      </c>
      <c r="D190" s="115">
        <v>0</v>
      </c>
      <c r="E190" s="115">
        <v>0</v>
      </c>
      <c r="F190" s="115">
        <v>0</v>
      </c>
      <c r="G190" s="115">
        <v>0</v>
      </c>
      <c r="H190" s="115">
        <v>0</v>
      </c>
      <c r="I190" s="115">
        <v>0</v>
      </c>
      <c r="J190" s="115">
        <v>0</v>
      </c>
      <c r="K190" s="115"/>
      <c r="L190" s="130"/>
      <c r="M190" s="17"/>
    </row>
    <row r="191" spans="1:13" ht="27" customHeight="1">
      <c r="A191" s="133"/>
      <c r="B191" s="58"/>
      <c r="C191" s="115">
        <f t="shared" si="10"/>
        <v>0</v>
      </c>
      <c r="D191" s="115">
        <v>0</v>
      </c>
      <c r="E191" s="115">
        <v>0</v>
      </c>
      <c r="F191" s="115">
        <v>0</v>
      </c>
      <c r="G191" s="115">
        <v>0</v>
      </c>
      <c r="H191" s="115">
        <v>0</v>
      </c>
      <c r="I191" s="115">
        <v>0</v>
      </c>
      <c r="J191" s="115">
        <v>0</v>
      </c>
      <c r="K191" s="115"/>
      <c r="L191" s="130"/>
      <c r="M191" s="17"/>
    </row>
    <row r="192" spans="1:13" ht="27" customHeight="1">
      <c r="A192" s="17"/>
      <c r="B192" s="56"/>
      <c r="C192" s="117"/>
      <c r="D192" s="117"/>
      <c r="E192" s="117"/>
      <c r="F192" s="117"/>
      <c r="G192" s="117"/>
      <c r="H192" s="117"/>
      <c r="I192" s="117"/>
      <c r="J192" s="57"/>
      <c r="K192" s="57"/>
      <c r="L192" s="118"/>
      <c r="M192" s="17"/>
    </row>
    <row r="193" spans="1:13" ht="27" customHeight="1">
      <c r="A193" s="17"/>
      <c r="B193" s="56"/>
      <c r="C193" s="117"/>
      <c r="D193" s="117"/>
      <c r="E193" s="117"/>
      <c r="F193" s="117"/>
      <c r="G193" s="117"/>
      <c r="H193" s="117"/>
      <c r="I193" s="117"/>
      <c r="J193" s="57"/>
      <c r="K193" s="57"/>
      <c r="L193" s="118"/>
      <c r="M193" s="17"/>
    </row>
    <row r="194" spans="1:13" ht="27" customHeight="1">
      <c r="A194" s="17"/>
      <c r="B194" s="56"/>
      <c r="C194" s="117"/>
      <c r="D194" s="117"/>
      <c r="E194" s="117"/>
      <c r="F194" s="117"/>
      <c r="G194" s="117"/>
      <c r="H194" s="117"/>
      <c r="I194" s="117"/>
      <c r="J194" s="57"/>
      <c r="K194" s="57"/>
      <c r="L194" s="118"/>
      <c r="M194" s="17"/>
    </row>
    <row r="195" spans="1:14" ht="27" customHeight="1">
      <c r="A195" s="61"/>
      <c r="B195" s="56"/>
      <c r="C195" s="117"/>
      <c r="D195" s="117"/>
      <c r="E195" s="117"/>
      <c r="F195" s="117"/>
      <c r="G195" s="117"/>
      <c r="H195" s="117"/>
      <c r="I195" s="117"/>
      <c r="J195" s="113"/>
      <c r="K195" s="113"/>
      <c r="L195" s="127"/>
      <c r="M195" s="82"/>
      <c r="N195" s="144"/>
    </row>
    <row r="196" spans="1:12" ht="27" customHeight="1">
      <c r="A196" s="172" t="s">
        <v>26</v>
      </c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</row>
    <row r="197" spans="1:22" s="17" customFormat="1" ht="21.75" customHeight="1">
      <c r="A197" s="59" t="s">
        <v>0</v>
      </c>
      <c r="B197" s="108">
        <f>2!O2</f>
        <v>44464</v>
      </c>
      <c r="C197" s="119" t="s">
        <v>1</v>
      </c>
      <c r="D197" s="119" t="s">
        <v>12</v>
      </c>
      <c r="E197" s="119" t="s">
        <v>13</v>
      </c>
      <c r="F197" s="119" t="s">
        <v>14</v>
      </c>
      <c r="G197" s="119" t="s">
        <v>15</v>
      </c>
      <c r="H197" s="119" t="s">
        <v>16</v>
      </c>
      <c r="I197" s="119" t="s">
        <v>17</v>
      </c>
      <c r="J197" s="119" t="s">
        <v>24</v>
      </c>
      <c r="K197" s="119"/>
      <c r="L197" s="96" t="s">
        <v>2</v>
      </c>
      <c r="M197" s="2"/>
      <c r="P197" s="18"/>
      <c r="S197" s="18"/>
      <c r="T197" s="18"/>
      <c r="U197" s="18"/>
      <c r="V197" s="18"/>
    </row>
    <row r="198" spans="1:22" s="17" customFormat="1" ht="21.75" customHeight="1">
      <c r="A198" s="46">
        <v>1</v>
      </c>
      <c r="B198" s="151"/>
      <c r="C198" s="115">
        <f aca="true" t="shared" si="11" ref="C198:C210">SUM(D198:J198)</f>
        <v>0</v>
      </c>
      <c r="D198" s="115">
        <v>0</v>
      </c>
      <c r="E198" s="115">
        <v>0</v>
      </c>
      <c r="F198" s="115">
        <v>0</v>
      </c>
      <c r="G198" s="115">
        <v>0</v>
      </c>
      <c r="H198" s="115">
        <v>0</v>
      </c>
      <c r="I198" s="115">
        <v>0</v>
      </c>
      <c r="J198" s="115">
        <v>0</v>
      </c>
      <c r="K198" s="115"/>
      <c r="L198" s="47"/>
      <c r="M198" s="2"/>
      <c r="P198" s="18"/>
      <c r="S198" s="18"/>
      <c r="T198" s="18"/>
      <c r="U198" s="18"/>
      <c r="V198" s="18"/>
    </row>
    <row r="199" spans="1:22" s="17" customFormat="1" ht="21.75" customHeight="1">
      <c r="A199" s="46">
        <v>2</v>
      </c>
      <c r="B199" s="151"/>
      <c r="C199" s="115">
        <f t="shared" si="11"/>
        <v>0</v>
      </c>
      <c r="D199" s="115">
        <v>0</v>
      </c>
      <c r="E199" s="115">
        <v>0</v>
      </c>
      <c r="F199" s="115">
        <v>0</v>
      </c>
      <c r="G199" s="115">
        <v>0</v>
      </c>
      <c r="H199" s="115">
        <v>0</v>
      </c>
      <c r="I199" s="115">
        <v>0</v>
      </c>
      <c r="J199" s="115">
        <v>0</v>
      </c>
      <c r="K199" s="115"/>
      <c r="L199" s="47"/>
      <c r="M199" s="2"/>
      <c r="P199" s="18"/>
      <c r="S199" s="18"/>
      <c r="T199" s="18"/>
      <c r="U199" s="18"/>
      <c r="V199" s="18"/>
    </row>
    <row r="200" spans="1:22" s="17" customFormat="1" ht="21.75" customHeight="1">
      <c r="A200" s="46">
        <v>3</v>
      </c>
      <c r="B200" s="151"/>
      <c r="C200" s="115">
        <f t="shared" si="11"/>
        <v>0</v>
      </c>
      <c r="D200" s="115">
        <v>0</v>
      </c>
      <c r="E200" s="115">
        <v>0</v>
      </c>
      <c r="F200" s="115">
        <v>0</v>
      </c>
      <c r="G200" s="115">
        <v>0</v>
      </c>
      <c r="H200" s="115">
        <v>0</v>
      </c>
      <c r="I200" s="115">
        <v>0</v>
      </c>
      <c r="J200" s="115">
        <v>0</v>
      </c>
      <c r="K200" s="115"/>
      <c r="L200" s="47"/>
      <c r="M200" s="2"/>
      <c r="P200" s="18"/>
      <c r="S200" s="18"/>
      <c r="T200" s="18"/>
      <c r="U200" s="18"/>
      <c r="V200" s="18"/>
    </row>
    <row r="201" spans="1:22" s="17" customFormat="1" ht="21.75" customHeight="1">
      <c r="A201" s="46">
        <v>4</v>
      </c>
      <c r="B201" s="151"/>
      <c r="C201" s="115">
        <f t="shared" si="11"/>
        <v>0</v>
      </c>
      <c r="D201" s="115">
        <v>0</v>
      </c>
      <c r="E201" s="115">
        <v>0</v>
      </c>
      <c r="F201" s="115">
        <v>0</v>
      </c>
      <c r="G201" s="115">
        <v>0</v>
      </c>
      <c r="H201" s="115">
        <v>0</v>
      </c>
      <c r="I201" s="115">
        <v>0</v>
      </c>
      <c r="J201" s="115">
        <v>0</v>
      </c>
      <c r="K201" s="115"/>
      <c r="L201" s="47"/>
      <c r="M201" s="2"/>
      <c r="P201" s="18"/>
      <c r="S201" s="18"/>
      <c r="T201" s="18"/>
      <c r="U201" s="18"/>
      <c r="V201" s="18"/>
    </row>
    <row r="202" spans="1:13" ht="30" customHeight="1">
      <c r="A202" s="46">
        <v>5</v>
      </c>
      <c r="B202" s="151"/>
      <c r="C202" s="115">
        <f t="shared" si="11"/>
        <v>0</v>
      </c>
      <c r="D202" s="115">
        <v>0</v>
      </c>
      <c r="E202" s="115">
        <v>0</v>
      </c>
      <c r="F202" s="115">
        <v>0</v>
      </c>
      <c r="G202" s="115">
        <v>0</v>
      </c>
      <c r="H202" s="115">
        <v>0</v>
      </c>
      <c r="I202" s="115">
        <v>0</v>
      </c>
      <c r="J202" s="115">
        <v>0</v>
      </c>
      <c r="K202" s="115"/>
      <c r="L202" s="47"/>
      <c r="M202" s="17"/>
    </row>
    <row r="203" spans="1:13" ht="24" customHeight="1">
      <c r="A203" s="46">
        <v>6</v>
      </c>
      <c r="B203" s="151"/>
      <c r="C203" s="115">
        <f t="shared" si="11"/>
        <v>0</v>
      </c>
      <c r="D203" s="115">
        <v>0</v>
      </c>
      <c r="E203" s="115">
        <v>0</v>
      </c>
      <c r="F203" s="115">
        <v>0</v>
      </c>
      <c r="G203" s="115">
        <v>0</v>
      </c>
      <c r="H203" s="115">
        <v>0</v>
      </c>
      <c r="I203" s="115">
        <v>0</v>
      </c>
      <c r="J203" s="115">
        <v>0</v>
      </c>
      <c r="K203" s="115"/>
      <c r="L203" s="47"/>
      <c r="M203" s="17"/>
    </row>
    <row r="204" spans="1:13" ht="24" customHeight="1">
      <c r="A204" s="46">
        <v>7</v>
      </c>
      <c r="B204" s="151"/>
      <c r="C204" s="115">
        <f t="shared" si="11"/>
        <v>0</v>
      </c>
      <c r="D204" s="115">
        <v>0</v>
      </c>
      <c r="E204" s="115">
        <v>0</v>
      </c>
      <c r="F204" s="115">
        <v>0</v>
      </c>
      <c r="G204" s="115">
        <v>0</v>
      </c>
      <c r="H204" s="115">
        <v>0</v>
      </c>
      <c r="I204" s="115">
        <v>0</v>
      </c>
      <c r="J204" s="115">
        <v>0</v>
      </c>
      <c r="K204" s="115"/>
      <c r="L204" s="47"/>
      <c r="M204" s="17"/>
    </row>
    <row r="205" spans="1:13" ht="24" customHeight="1">
      <c r="A205" s="46">
        <v>8</v>
      </c>
      <c r="B205" s="151"/>
      <c r="C205" s="115">
        <f t="shared" si="11"/>
        <v>0</v>
      </c>
      <c r="D205" s="115">
        <v>0</v>
      </c>
      <c r="E205" s="115">
        <v>0</v>
      </c>
      <c r="F205" s="115">
        <v>0</v>
      </c>
      <c r="G205" s="115">
        <v>0</v>
      </c>
      <c r="H205" s="115">
        <v>0</v>
      </c>
      <c r="I205" s="115">
        <v>0</v>
      </c>
      <c r="J205" s="115">
        <v>0</v>
      </c>
      <c r="K205" s="115"/>
      <c r="L205" s="47"/>
      <c r="M205" s="17"/>
    </row>
    <row r="206" spans="1:13" ht="24" customHeight="1">
      <c r="A206" s="46">
        <v>9</v>
      </c>
      <c r="B206" s="151"/>
      <c r="C206" s="115">
        <f t="shared" si="11"/>
        <v>0</v>
      </c>
      <c r="D206" s="115">
        <v>0</v>
      </c>
      <c r="E206" s="115">
        <v>0</v>
      </c>
      <c r="F206" s="115">
        <v>0</v>
      </c>
      <c r="G206" s="115">
        <v>0</v>
      </c>
      <c r="H206" s="115">
        <v>0</v>
      </c>
      <c r="I206" s="115">
        <v>0</v>
      </c>
      <c r="J206" s="115">
        <v>0</v>
      </c>
      <c r="K206" s="115"/>
      <c r="L206" s="47"/>
      <c r="M206" s="17"/>
    </row>
    <row r="207" spans="1:13" ht="24" customHeight="1">
      <c r="A207" s="46">
        <v>10</v>
      </c>
      <c r="B207" s="151"/>
      <c r="C207" s="115">
        <f t="shared" si="11"/>
        <v>0</v>
      </c>
      <c r="D207" s="115">
        <v>0</v>
      </c>
      <c r="E207" s="115">
        <v>0</v>
      </c>
      <c r="F207" s="115">
        <v>0</v>
      </c>
      <c r="G207" s="115">
        <v>0</v>
      </c>
      <c r="H207" s="115">
        <v>0</v>
      </c>
      <c r="I207" s="115">
        <v>0</v>
      </c>
      <c r="J207" s="115">
        <v>0</v>
      </c>
      <c r="K207" s="115"/>
      <c r="L207" s="47"/>
      <c r="M207" s="17"/>
    </row>
    <row r="208" spans="1:13" ht="24" customHeight="1">
      <c r="A208" s="46">
        <v>11</v>
      </c>
      <c r="B208" s="151"/>
      <c r="C208" s="115">
        <f t="shared" si="11"/>
        <v>0</v>
      </c>
      <c r="D208" s="115">
        <v>0</v>
      </c>
      <c r="E208" s="115">
        <v>0</v>
      </c>
      <c r="F208" s="115">
        <v>0</v>
      </c>
      <c r="G208" s="115">
        <v>0</v>
      </c>
      <c r="H208" s="115">
        <v>0</v>
      </c>
      <c r="I208" s="115">
        <v>0</v>
      </c>
      <c r="J208" s="115">
        <v>0</v>
      </c>
      <c r="K208" s="115"/>
      <c r="L208" s="47"/>
      <c r="M208" s="17"/>
    </row>
    <row r="209" spans="1:13" ht="24" customHeight="1">
      <c r="A209" s="46">
        <v>12</v>
      </c>
      <c r="B209" s="151"/>
      <c r="C209" s="115">
        <f t="shared" si="11"/>
        <v>0</v>
      </c>
      <c r="D209" s="115">
        <v>0</v>
      </c>
      <c r="E209" s="115">
        <v>0</v>
      </c>
      <c r="F209" s="115">
        <v>0</v>
      </c>
      <c r="G209" s="115">
        <v>0</v>
      </c>
      <c r="H209" s="115">
        <v>0</v>
      </c>
      <c r="I209" s="115">
        <v>0</v>
      </c>
      <c r="J209" s="115">
        <v>0</v>
      </c>
      <c r="K209" s="115"/>
      <c r="L209" s="131"/>
      <c r="M209" s="17"/>
    </row>
    <row r="210" spans="1:22" s="17" customFormat="1" ht="24" customHeight="1">
      <c r="A210" s="46">
        <v>13</v>
      </c>
      <c r="B210" s="151"/>
      <c r="C210" s="115">
        <f t="shared" si="11"/>
        <v>0</v>
      </c>
      <c r="D210" s="115">
        <v>0</v>
      </c>
      <c r="E210" s="115">
        <v>0</v>
      </c>
      <c r="F210" s="115">
        <v>0</v>
      </c>
      <c r="G210" s="115">
        <v>0</v>
      </c>
      <c r="H210" s="115">
        <v>0</v>
      </c>
      <c r="I210" s="115">
        <v>0</v>
      </c>
      <c r="J210" s="115">
        <v>0</v>
      </c>
      <c r="K210" s="115"/>
      <c r="L210" s="131"/>
      <c r="P210" s="18"/>
      <c r="Q210" s="2"/>
      <c r="S210" s="18"/>
      <c r="T210" s="18"/>
      <c r="U210" s="18"/>
      <c r="V210" s="18"/>
    </row>
    <row r="211" spans="1:22" s="17" customFormat="1" ht="24" customHeight="1">
      <c r="A211" s="66"/>
      <c r="C211" s="121"/>
      <c r="D211" s="121"/>
      <c r="E211" s="121"/>
      <c r="F211" s="121"/>
      <c r="G211" s="121"/>
      <c r="H211" s="121"/>
      <c r="I211" s="121"/>
      <c r="J211" s="67"/>
      <c r="K211" s="67"/>
      <c r="L211" s="121"/>
      <c r="P211" s="18"/>
      <c r="Q211" s="2"/>
      <c r="S211" s="18"/>
      <c r="T211" s="18"/>
      <c r="U211" s="18"/>
      <c r="V211" s="18"/>
    </row>
    <row r="212" spans="1:22" s="17" customFormat="1" ht="24" customHeight="1">
      <c r="A212" s="66"/>
      <c r="B212" s="67"/>
      <c r="C212" s="128"/>
      <c r="D212" s="128"/>
      <c r="E212" s="128"/>
      <c r="F212" s="128"/>
      <c r="G212" s="128"/>
      <c r="H212" s="128"/>
      <c r="I212" s="128"/>
      <c r="J212" s="67"/>
      <c r="K212" s="67"/>
      <c r="L212" s="121"/>
      <c r="P212" s="18"/>
      <c r="Q212" s="2"/>
      <c r="S212" s="18"/>
      <c r="T212" s="18"/>
      <c r="U212" s="18"/>
      <c r="V212" s="18"/>
    </row>
    <row r="213" spans="1:22" s="17" customFormat="1" ht="24" customHeight="1">
      <c r="A213" s="66"/>
      <c r="B213" s="67"/>
      <c r="C213" s="128"/>
      <c r="D213" s="128"/>
      <c r="E213" s="128"/>
      <c r="F213" s="128"/>
      <c r="G213" s="128"/>
      <c r="H213" s="128"/>
      <c r="I213" s="128"/>
      <c r="J213" s="67"/>
      <c r="K213" s="67"/>
      <c r="L213" s="128"/>
      <c r="P213" s="18"/>
      <c r="S213" s="18"/>
      <c r="T213" s="18"/>
      <c r="U213" s="18"/>
      <c r="V213" s="18"/>
    </row>
    <row r="214" spans="2:22" s="17" customFormat="1" ht="24" customHeight="1">
      <c r="B214" s="66"/>
      <c r="C214" s="128"/>
      <c r="D214" s="128"/>
      <c r="E214" s="128"/>
      <c r="F214" s="128"/>
      <c r="G214" s="128"/>
      <c r="H214" s="128"/>
      <c r="I214" s="128"/>
      <c r="J214" s="67"/>
      <c r="K214" s="67"/>
      <c r="L214" s="128"/>
      <c r="P214" s="18"/>
      <c r="S214" s="18"/>
      <c r="T214" s="18"/>
      <c r="U214" s="18"/>
      <c r="V214" s="18"/>
    </row>
    <row r="215" spans="2:22" s="17" customFormat="1" ht="24" customHeight="1">
      <c r="B215" s="66"/>
      <c r="C215" s="128"/>
      <c r="D215" s="128"/>
      <c r="E215" s="128"/>
      <c r="F215" s="128"/>
      <c r="G215" s="128"/>
      <c r="H215" s="128"/>
      <c r="I215" s="128"/>
      <c r="J215" s="67"/>
      <c r="K215" s="67"/>
      <c r="L215" s="128"/>
      <c r="P215" s="18"/>
      <c r="S215" s="18"/>
      <c r="T215" s="18"/>
      <c r="U215" s="18"/>
      <c r="V215" s="18"/>
    </row>
    <row r="216" spans="2:22" s="17" customFormat="1" ht="24" customHeight="1">
      <c r="B216" s="66"/>
      <c r="C216" s="128"/>
      <c r="D216" s="128"/>
      <c r="E216" s="128"/>
      <c r="F216" s="128"/>
      <c r="G216" s="128"/>
      <c r="H216" s="128"/>
      <c r="I216" s="128"/>
      <c r="J216" s="67"/>
      <c r="K216" s="67"/>
      <c r="L216" s="128"/>
      <c r="P216" s="18"/>
      <c r="S216" s="18"/>
      <c r="T216" s="18"/>
      <c r="U216" s="18"/>
      <c r="V216" s="18"/>
    </row>
    <row r="217" spans="2:22" s="17" customFormat="1" ht="24" customHeight="1">
      <c r="B217" s="66"/>
      <c r="C217" s="128"/>
      <c r="D217" s="128"/>
      <c r="E217" s="128"/>
      <c r="F217" s="128"/>
      <c r="G217" s="128"/>
      <c r="H217" s="128"/>
      <c r="I217" s="128"/>
      <c r="J217" s="67"/>
      <c r="K217" s="67"/>
      <c r="L217" s="128"/>
      <c r="P217" s="18"/>
      <c r="S217" s="18"/>
      <c r="T217" s="18"/>
      <c r="U217" s="18"/>
      <c r="V217" s="18"/>
    </row>
    <row r="218" spans="2:21" s="17" customFormat="1" ht="24" customHeight="1">
      <c r="B218" s="66"/>
      <c r="C218" s="128"/>
      <c r="D218" s="128"/>
      <c r="E218" s="128"/>
      <c r="F218" s="128"/>
      <c r="G218" s="128"/>
      <c r="H218" s="128"/>
      <c r="I218" s="128"/>
      <c r="J218" s="67"/>
      <c r="K218" s="67"/>
      <c r="L218" s="128"/>
      <c r="O218" s="18"/>
      <c r="R218" s="18"/>
      <c r="S218" s="18"/>
      <c r="T218" s="18"/>
      <c r="U218" s="18"/>
    </row>
    <row r="219" spans="1:21" s="17" customFormat="1" ht="24" customHeight="1">
      <c r="A219" s="67"/>
      <c r="B219" s="66"/>
      <c r="C219" s="128"/>
      <c r="D219" s="128"/>
      <c r="E219" s="128"/>
      <c r="F219" s="128"/>
      <c r="G219" s="128"/>
      <c r="H219" s="128"/>
      <c r="I219" s="128"/>
      <c r="J219" s="67"/>
      <c r="K219" s="67"/>
      <c r="L219" s="128"/>
      <c r="O219" s="18"/>
      <c r="R219" s="18"/>
      <c r="S219" s="18"/>
      <c r="T219" s="18"/>
      <c r="U219" s="18"/>
    </row>
    <row r="220" spans="1:21" s="17" customFormat="1" ht="24" customHeight="1">
      <c r="A220" s="67"/>
      <c r="B220" s="66"/>
      <c r="C220" s="128"/>
      <c r="D220" s="128"/>
      <c r="E220" s="128"/>
      <c r="F220" s="128"/>
      <c r="G220" s="128"/>
      <c r="H220" s="128"/>
      <c r="I220" s="128"/>
      <c r="J220" s="67"/>
      <c r="K220" s="67"/>
      <c r="L220" s="128"/>
      <c r="M220" s="2"/>
      <c r="O220" s="18"/>
      <c r="R220" s="18"/>
      <c r="S220" s="18"/>
      <c r="T220" s="18"/>
      <c r="U220" s="18"/>
    </row>
    <row r="221" spans="1:22" s="17" customFormat="1" ht="21.75" customHeight="1">
      <c r="A221" s="67"/>
      <c r="B221" s="66"/>
      <c r="C221" s="128"/>
      <c r="D221" s="128"/>
      <c r="E221" s="128"/>
      <c r="F221" s="128"/>
      <c r="G221" s="128"/>
      <c r="H221" s="128"/>
      <c r="I221" s="128"/>
      <c r="J221" s="67"/>
      <c r="K221" s="67"/>
      <c r="L221" s="128"/>
      <c r="M221" s="2"/>
      <c r="P221" s="18"/>
      <c r="S221" s="18"/>
      <c r="T221" s="18"/>
      <c r="U221" s="18"/>
      <c r="V221" s="18"/>
    </row>
    <row r="222" spans="1:22" s="17" customFormat="1" ht="21.75" customHeight="1">
      <c r="A222" s="67"/>
      <c r="B222" s="66"/>
      <c r="C222" s="128"/>
      <c r="D222" s="128"/>
      <c r="E222" s="128"/>
      <c r="F222" s="128"/>
      <c r="G222" s="128"/>
      <c r="H222" s="128"/>
      <c r="I222" s="128"/>
      <c r="J222" s="67"/>
      <c r="K222" s="67"/>
      <c r="L222" s="128"/>
      <c r="M222" s="2"/>
      <c r="P222" s="18"/>
      <c r="S222" s="18"/>
      <c r="T222" s="18"/>
      <c r="U222" s="18"/>
      <c r="V222" s="18"/>
    </row>
    <row r="223" spans="1:21" s="17" customFormat="1" ht="21.75" customHeight="1">
      <c r="A223" s="67"/>
      <c r="B223" s="66"/>
      <c r="C223" s="128"/>
      <c r="D223" s="128"/>
      <c r="E223" s="128"/>
      <c r="F223" s="128"/>
      <c r="G223" s="128"/>
      <c r="H223" s="128"/>
      <c r="I223" s="128"/>
      <c r="J223" s="67"/>
      <c r="K223" s="67"/>
      <c r="L223" s="128"/>
      <c r="M223" s="2"/>
      <c r="O223" s="18"/>
      <c r="R223" s="18"/>
      <c r="S223" s="18"/>
      <c r="T223" s="18"/>
      <c r="U223" s="18"/>
    </row>
    <row r="224" spans="1:22" s="17" customFormat="1" ht="21.75" customHeight="1">
      <c r="A224" s="67"/>
      <c r="B224" s="66"/>
      <c r="C224" s="128"/>
      <c r="D224" s="128"/>
      <c r="E224" s="128"/>
      <c r="F224" s="128"/>
      <c r="G224" s="128"/>
      <c r="H224" s="128"/>
      <c r="I224" s="128"/>
      <c r="J224" s="67"/>
      <c r="K224" s="67"/>
      <c r="L224" s="128"/>
      <c r="M224" s="2"/>
      <c r="P224" s="18"/>
      <c r="S224" s="18"/>
      <c r="T224" s="18"/>
      <c r="U224" s="18"/>
      <c r="V224" s="18"/>
    </row>
    <row r="225" spans="1:22" s="17" customFormat="1" ht="21.75" customHeight="1">
      <c r="A225" s="67"/>
      <c r="B225" s="66"/>
      <c r="C225" s="128"/>
      <c r="D225" s="128"/>
      <c r="E225" s="128"/>
      <c r="F225" s="128"/>
      <c r="G225" s="128"/>
      <c r="H225" s="128"/>
      <c r="I225" s="128"/>
      <c r="J225" s="67"/>
      <c r="K225" s="67"/>
      <c r="L225" s="128"/>
      <c r="M225" s="2"/>
      <c r="P225" s="18"/>
      <c r="S225" s="18"/>
      <c r="T225" s="18"/>
      <c r="U225" s="18"/>
      <c r="V225" s="18"/>
    </row>
    <row r="226" spans="1:22" s="17" customFormat="1" ht="21.75" customHeight="1">
      <c r="A226" s="67"/>
      <c r="B226" s="66"/>
      <c r="C226" s="128"/>
      <c r="D226" s="128"/>
      <c r="E226" s="128"/>
      <c r="F226" s="128"/>
      <c r="G226" s="128"/>
      <c r="H226" s="128"/>
      <c r="I226" s="128"/>
      <c r="J226" s="67"/>
      <c r="K226" s="67"/>
      <c r="L226" s="128"/>
      <c r="M226" s="2"/>
      <c r="P226" s="18"/>
      <c r="S226" s="18"/>
      <c r="T226" s="18"/>
      <c r="U226" s="18"/>
      <c r="V226" s="18"/>
    </row>
    <row r="227" spans="1:22" s="17" customFormat="1" ht="21.75" customHeight="1">
      <c r="A227" s="67"/>
      <c r="B227" s="66"/>
      <c r="C227" s="128"/>
      <c r="D227" s="128"/>
      <c r="E227" s="128"/>
      <c r="F227" s="128"/>
      <c r="G227" s="128"/>
      <c r="H227" s="128"/>
      <c r="I227" s="128"/>
      <c r="J227" s="67"/>
      <c r="K227" s="67"/>
      <c r="L227" s="128"/>
      <c r="M227" s="2"/>
      <c r="P227" s="18"/>
      <c r="S227" s="18"/>
      <c r="T227" s="18"/>
      <c r="U227" s="18"/>
      <c r="V227" s="18"/>
    </row>
    <row r="228" ht="18">
      <c r="Q228" s="17"/>
    </row>
    <row r="229" ht="18">
      <c r="Q229" s="17"/>
    </row>
    <row r="230" ht="18">
      <c r="Q230" s="17"/>
    </row>
    <row r="243" ht="14.25" customHeight="1"/>
  </sheetData>
  <sheetProtection selectLockedCells="1" selectUnlockedCells="1"/>
  <mergeCells count="13">
    <mergeCell ref="A1:L1"/>
    <mergeCell ref="A17:L17"/>
    <mergeCell ref="A30:L30"/>
    <mergeCell ref="A43:L43"/>
    <mergeCell ref="A58:L58"/>
    <mergeCell ref="A132:L132"/>
    <mergeCell ref="A196:L196"/>
    <mergeCell ref="A73:L73"/>
    <mergeCell ref="A117:L117"/>
    <mergeCell ref="A148:L148"/>
    <mergeCell ref="A165:L165"/>
    <mergeCell ref="A180:L180"/>
    <mergeCell ref="A91:L91"/>
  </mergeCells>
  <printOptions/>
  <pageMargins left="0.31496062992125984" right="0.1968503937007874" top="0.7874015748031497" bottom="0.5905511811023623" header="0.5118110236220472" footer="0.5118110236220472"/>
  <pageSetup horizontalDpi="300" verticalDpi="300" orientation="landscape" paperSize="9" r:id="rId1"/>
  <ignoredErrors>
    <ignoredError sqref="C45:C52 C94:C10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zoomScale="87" zoomScaleNormal="87" zoomScalePageLayoutView="0" workbookViewId="0" topLeftCell="A1">
      <selection activeCell="A1" sqref="A1:S19"/>
    </sheetView>
  </sheetViews>
  <sheetFormatPr defaultColWidth="9.140625" defaultRowHeight="12.75"/>
  <cols>
    <col min="1" max="1" width="5.28125" style="29" customWidth="1"/>
    <col min="2" max="2" width="38.7109375" style="29" customWidth="1"/>
    <col min="3" max="15" width="5.28125" style="29" customWidth="1"/>
    <col min="16" max="16" width="0.85546875" style="29" customWidth="1"/>
    <col min="17" max="17" width="6.140625" style="29" customWidth="1"/>
    <col min="18" max="18" width="5.7109375" style="29" customWidth="1"/>
    <col min="19" max="19" width="11.7109375" style="29" customWidth="1"/>
    <col min="20" max="20" width="9.00390625" style="30" customWidth="1"/>
    <col min="21" max="21" width="18.140625" style="29" customWidth="1"/>
    <col min="22" max="24" width="9.140625" style="29" customWidth="1"/>
  </cols>
  <sheetData>
    <row r="1" ht="16.5">
      <c r="A1" s="29" t="s">
        <v>33</v>
      </c>
    </row>
    <row r="2" spans="1:24" ht="55.5" customHeight="1">
      <c r="A2" s="84"/>
      <c r="B2" s="85" t="s">
        <v>26</v>
      </c>
      <c r="C2" s="110">
        <v>44268</v>
      </c>
      <c r="D2" s="110">
        <v>44275</v>
      </c>
      <c r="E2" s="110">
        <v>44303</v>
      </c>
      <c r="F2" s="157">
        <v>44324</v>
      </c>
      <c r="G2" s="158">
        <v>44338</v>
      </c>
      <c r="H2" s="157">
        <v>44352</v>
      </c>
      <c r="I2" s="157">
        <v>44366</v>
      </c>
      <c r="J2" s="157">
        <v>44387</v>
      </c>
      <c r="K2" s="157">
        <v>44394</v>
      </c>
      <c r="L2" s="157">
        <v>44408</v>
      </c>
      <c r="M2" s="190" t="s">
        <v>11</v>
      </c>
      <c r="N2" s="111">
        <v>44450</v>
      </c>
      <c r="O2" s="111">
        <v>44464</v>
      </c>
      <c r="P2" s="97"/>
      <c r="Q2" s="98" t="s">
        <v>4</v>
      </c>
      <c r="R2" s="109" t="s">
        <v>9</v>
      </c>
      <c r="S2" s="99" t="s">
        <v>5</v>
      </c>
      <c r="T2" s="31"/>
      <c r="U2" s="2"/>
      <c r="V2" s="2"/>
      <c r="W2" s="2" t="s">
        <v>3</v>
      </c>
      <c r="X2" s="2"/>
    </row>
    <row r="3" spans="1:24" ht="3" customHeight="1" thickBot="1">
      <c r="A3" s="86"/>
      <c r="B3" s="32"/>
      <c r="C3" s="81"/>
      <c r="D3" s="81"/>
      <c r="E3" s="81"/>
      <c r="F3" s="81"/>
      <c r="G3" s="81"/>
      <c r="H3" s="81"/>
      <c r="I3" s="81">
        <v>38556</v>
      </c>
      <c r="J3" s="81"/>
      <c r="K3" s="81"/>
      <c r="L3" s="81"/>
      <c r="M3" s="101"/>
      <c r="N3" s="101"/>
      <c r="O3" s="101"/>
      <c r="P3" s="102"/>
      <c r="Q3" s="103"/>
      <c r="R3" s="104"/>
      <c r="S3" s="105"/>
      <c r="T3" s="31"/>
      <c r="U3" s="2"/>
      <c r="V3" s="2"/>
      <c r="W3" s="2"/>
      <c r="X3" s="2"/>
    </row>
    <row r="4" spans="1:24" ht="18" customHeight="1">
      <c r="A4" s="87">
        <v>1</v>
      </c>
      <c r="B4" s="58" t="s">
        <v>18</v>
      </c>
      <c r="C4" s="45"/>
      <c r="D4" s="45"/>
      <c r="E4" s="45"/>
      <c r="F4" s="45">
        <v>2</v>
      </c>
      <c r="G4" s="45">
        <v>1</v>
      </c>
      <c r="H4" s="156">
        <v>4</v>
      </c>
      <c r="I4" s="45">
        <v>3</v>
      </c>
      <c r="J4" s="45">
        <v>1</v>
      </c>
      <c r="K4" s="45">
        <v>1</v>
      </c>
      <c r="L4" s="45">
        <v>1</v>
      </c>
      <c r="M4" s="83">
        <v>5</v>
      </c>
      <c r="N4" s="45"/>
      <c r="O4" s="45"/>
      <c r="P4" s="45"/>
      <c r="Q4" s="45">
        <f>SUM(C4:N4)</f>
        <v>18</v>
      </c>
      <c r="R4" s="45"/>
      <c r="S4" s="100">
        <f>1!C46+1!C60+1!C78+1!C96+1!C134+1!C119+1!C150+1!C171</f>
        <v>539110</v>
      </c>
      <c r="T4" s="31"/>
      <c r="U4" s="2"/>
      <c r="V4" s="2"/>
      <c r="W4" s="2"/>
      <c r="X4" s="2"/>
    </row>
    <row r="5" spans="1:24" ht="18" customHeight="1">
      <c r="A5" s="87">
        <v>2</v>
      </c>
      <c r="B5" s="58" t="s">
        <v>22</v>
      </c>
      <c r="C5" s="45"/>
      <c r="D5" s="92"/>
      <c r="E5" s="92"/>
      <c r="F5" s="45">
        <v>6</v>
      </c>
      <c r="G5" s="92">
        <v>2</v>
      </c>
      <c r="H5" s="92">
        <v>3</v>
      </c>
      <c r="I5" s="156">
        <v>6</v>
      </c>
      <c r="J5" s="45">
        <v>2</v>
      </c>
      <c r="K5" s="156">
        <v>3</v>
      </c>
      <c r="L5" s="45">
        <v>2</v>
      </c>
      <c r="M5" s="83">
        <v>3</v>
      </c>
      <c r="N5" s="45"/>
      <c r="O5" s="45"/>
      <c r="P5" s="45"/>
      <c r="Q5" s="45">
        <f>SUM(C5:N5)</f>
        <v>27</v>
      </c>
      <c r="R5" s="45"/>
      <c r="S5" s="100">
        <f>1!C50+1!C61+1!C77+1!C99+1!C136+1!C120+1!C151+1!C169</f>
        <v>443820</v>
      </c>
      <c r="T5" s="31"/>
      <c r="U5" s="2"/>
      <c r="V5" s="2"/>
      <c r="W5" s="2"/>
      <c r="X5" s="2"/>
    </row>
    <row r="6" spans="1:24" ht="18" customHeight="1">
      <c r="A6" s="87">
        <v>3</v>
      </c>
      <c r="B6" s="58" t="s">
        <v>25</v>
      </c>
      <c r="C6" s="92"/>
      <c r="D6" s="45"/>
      <c r="E6" s="92"/>
      <c r="F6" s="92">
        <v>7</v>
      </c>
      <c r="G6" s="45">
        <v>6</v>
      </c>
      <c r="H6" s="92">
        <v>7</v>
      </c>
      <c r="I6" s="45">
        <v>9</v>
      </c>
      <c r="J6" s="45">
        <v>4</v>
      </c>
      <c r="K6" s="45">
        <v>2</v>
      </c>
      <c r="L6" s="45">
        <v>4</v>
      </c>
      <c r="M6" s="83">
        <v>4</v>
      </c>
      <c r="N6" s="45"/>
      <c r="O6" s="45"/>
      <c r="P6" s="45"/>
      <c r="Q6" s="45">
        <f>SUM(C6:N6)</f>
        <v>43</v>
      </c>
      <c r="R6" s="45"/>
      <c r="S6" s="100">
        <f>1!C51+1!C65+1!C81+1!C102+1!C135+1!C122+1!C153+1!C170</f>
        <v>350920</v>
      </c>
      <c r="T6" s="31"/>
      <c r="U6" s="2"/>
      <c r="V6" s="2"/>
      <c r="W6" s="2"/>
      <c r="X6" s="2"/>
    </row>
    <row r="7" spans="1:24" ht="18" customHeight="1">
      <c r="A7" s="87">
        <v>4</v>
      </c>
      <c r="B7" s="58" t="s">
        <v>8</v>
      </c>
      <c r="C7" s="92"/>
      <c r="D7" s="45"/>
      <c r="E7" s="45"/>
      <c r="F7" s="92">
        <v>1</v>
      </c>
      <c r="G7" s="45">
        <v>3</v>
      </c>
      <c r="H7" s="45">
        <v>6</v>
      </c>
      <c r="I7" s="45">
        <v>4</v>
      </c>
      <c r="J7" s="154">
        <v>5</v>
      </c>
      <c r="K7" s="92">
        <v>4</v>
      </c>
      <c r="L7" s="92">
        <v>5</v>
      </c>
      <c r="M7" s="83">
        <v>90</v>
      </c>
      <c r="N7" s="45"/>
      <c r="O7" s="45"/>
      <c r="P7" s="45"/>
      <c r="Q7" s="45">
        <f>SUM(C7:N7)</f>
        <v>118</v>
      </c>
      <c r="R7" s="45"/>
      <c r="S7" s="100">
        <f>1!C45+1!C62+1!C80+1!C97+1!C137+1!C123+1!C154</f>
        <v>323120</v>
      </c>
      <c r="T7" s="31"/>
      <c r="U7" s="2"/>
      <c r="V7" s="2"/>
      <c r="W7" s="2"/>
      <c r="X7" s="2"/>
    </row>
    <row r="8" spans="1:20" s="1" customFormat="1" ht="18" customHeight="1">
      <c r="A8" s="87">
        <v>5</v>
      </c>
      <c r="B8" s="58" t="s">
        <v>34</v>
      </c>
      <c r="C8" s="92"/>
      <c r="D8" s="92"/>
      <c r="E8" s="92"/>
      <c r="F8" s="92">
        <v>5</v>
      </c>
      <c r="G8" s="92">
        <v>4</v>
      </c>
      <c r="H8" s="92">
        <v>90</v>
      </c>
      <c r="I8" s="92">
        <v>7</v>
      </c>
      <c r="J8" s="92">
        <v>9</v>
      </c>
      <c r="K8" s="92">
        <v>5</v>
      </c>
      <c r="L8" s="154">
        <v>3</v>
      </c>
      <c r="M8" s="83">
        <v>2</v>
      </c>
      <c r="N8" s="45"/>
      <c r="O8" s="45"/>
      <c r="P8" s="45"/>
      <c r="Q8" s="45">
        <f>SUM(C8:N8)</f>
        <v>125</v>
      </c>
      <c r="R8" s="45"/>
      <c r="S8" s="100">
        <f>1!C152+1!C168</f>
        <v>174220</v>
      </c>
      <c r="T8" s="33"/>
    </row>
    <row r="9" spans="1:20" s="1" customFormat="1" ht="18" customHeight="1">
      <c r="A9" s="87">
        <v>6</v>
      </c>
      <c r="B9" s="58" t="s">
        <v>35</v>
      </c>
      <c r="C9" s="45"/>
      <c r="D9" s="45"/>
      <c r="E9" s="92"/>
      <c r="F9" s="45">
        <v>6</v>
      </c>
      <c r="G9" s="45">
        <v>7</v>
      </c>
      <c r="H9" s="92">
        <v>1</v>
      </c>
      <c r="I9" s="92">
        <v>1</v>
      </c>
      <c r="J9" s="92">
        <v>3</v>
      </c>
      <c r="K9" s="92">
        <v>90</v>
      </c>
      <c r="L9" s="92">
        <v>90</v>
      </c>
      <c r="M9" s="170">
        <v>1</v>
      </c>
      <c r="N9" s="171"/>
      <c r="O9" s="171"/>
      <c r="P9" s="93"/>
      <c r="Q9" s="93">
        <f>SUM(C9:N9)</f>
        <v>199</v>
      </c>
      <c r="R9" s="93"/>
      <c r="S9" s="100">
        <f>+1!C51+1!C66+1!C75+1!C94+1!C121+1!C167</f>
        <v>332580</v>
      </c>
      <c r="T9" s="33"/>
    </row>
    <row r="10" spans="1:20" s="1" customFormat="1" ht="18" customHeight="1">
      <c r="A10" s="87">
        <v>7</v>
      </c>
      <c r="B10" s="58" t="s">
        <v>10</v>
      </c>
      <c r="C10" s="45"/>
      <c r="D10" s="92"/>
      <c r="E10" s="92"/>
      <c r="F10" s="45">
        <v>8</v>
      </c>
      <c r="G10" s="92">
        <v>5</v>
      </c>
      <c r="H10" s="92">
        <v>2</v>
      </c>
      <c r="I10" s="45">
        <v>5</v>
      </c>
      <c r="J10" s="92">
        <v>7</v>
      </c>
      <c r="K10" s="92">
        <v>90</v>
      </c>
      <c r="L10" s="92">
        <v>90</v>
      </c>
      <c r="M10" s="45">
        <v>6</v>
      </c>
      <c r="N10" s="45"/>
      <c r="O10" s="45"/>
      <c r="P10" s="45"/>
      <c r="Q10" s="45">
        <f>SUM(C10:N10)</f>
        <v>213</v>
      </c>
      <c r="R10" s="45"/>
      <c r="S10" s="100">
        <f>1!C52+1!C64+1!C76+1!C98+1!C125+1!C172</f>
        <v>163620</v>
      </c>
      <c r="T10" s="33"/>
    </row>
    <row r="11" spans="1:20" s="1" customFormat="1" ht="18" customHeight="1">
      <c r="A11" s="87">
        <v>8</v>
      </c>
      <c r="B11" s="58" t="s">
        <v>27</v>
      </c>
      <c r="C11" s="92"/>
      <c r="D11" s="92"/>
      <c r="E11" s="92"/>
      <c r="F11" s="92">
        <v>5</v>
      </c>
      <c r="G11" s="154">
        <v>4</v>
      </c>
      <c r="H11" s="92">
        <v>90</v>
      </c>
      <c r="I11" s="92">
        <v>7</v>
      </c>
      <c r="J11" s="92">
        <v>90</v>
      </c>
      <c r="K11" s="92">
        <v>5</v>
      </c>
      <c r="L11" s="92">
        <v>90</v>
      </c>
      <c r="M11" s="92">
        <v>90</v>
      </c>
      <c r="N11" s="92"/>
      <c r="O11" s="92"/>
      <c r="P11" s="45"/>
      <c r="Q11" s="45">
        <f>SUM(C11:N11)</f>
        <v>381</v>
      </c>
      <c r="R11" s="45"/>
      <c r="S11" s="100">
        <f>1!J6+1!C63+1!C138</f>
        <v>80280</v>
      </c>
      <c r="T11" s="33"/>
    </row>
    <row r="12" spans="1:20" s="1" customFormat="1" ht="18" customHeight="1">
      <c r="A12" s="87">
        <v>9</v>
      </c>
      <c r="B12" s="58" t="s">
        <v>19</v>
      </c>
      <c r="C12" s="92"/>
      <c r="D12" s="92"/>
      <c r="E12" s="92"/>
      <c r="F12" s="92">
        <v>3</v>
      </c>
      <c r="G12" s="92">
        <v>90</v>
      </c>
      <c r="H12" s="92">
        <v>5</v>
      </c>
      <c r="I12" s="45">
        <v>2</v>
      </c>
      <c r="J12" s="92">
        <v>90</v>
      </c>
      <c r="K12" s="92">
        <v>90</v>
      </c>
      <c r="L12" s="92">
        <v>90</v>
      </c>
      <c r="M12" s="92">
        <v>90</v>
      </c>
      <c r="N12" s="92"/>
      <c r="O12" s="92"/>
      <c r="P12" s="45"/>
      <c r="Q12" s="45">
        <f>SUM(C12:N12)</f>
        <v>460</v>
      </c>
      <c r="R12" s="45"/>
      <c r="S12" s="100">
        <f>1!C47+1!C79+1!C95</f>
        <v>142960</v>
      </c>
      <c r="T12" s="33"/>
    </row>
    <row r="13" spans="1:27" s="1" customFormat="1" ht="18" customHeight="1">
      <c r="A13" s="87">
        <v>10</v>
      </c>
      <c r="B13" s="58" t="s">
        <v>32</v>
      </c>
      <c r="C13" s="92"/>
      <c r="D13" s="92"/>
      <c r="E13" s="92"/>
      <c r="F13" s="92">
        <v>90</v>
      </c>
      <c r="G13" s="92">
        <v>90</v>
      </c>
      <c r="H13" s="92">
        <v>90</v>
      </c>
      <c r="I13" s="45">
        <v>8</v>
      </c>
      <c r="J13" s="92">
        <v>6</v>
      </c>
      <c r="K13" s="92">
        <v>90</v>
      </c>
      <c r="L13" s="92">
        <v>90</v>
      </c>
      <c r="M13" s="92">
        <v>90</v>
      </c>
      <c r="N13" s="92"/>
      <c r="O13" s="92"/>
      <c r="P13" s="45"/>
      <c r="Q13" s="45">
        <f>SUM(C13:N13)</f>
        <v>554</v>
      </c>
      <c r="R13" s="45"/>
      <c r="S13" s="45">
        <f>1!C101+1!C124</f>
        <v>59420</v>
      </c>
      <c r="T13" s="33"/>
      <c r="AA13" s="95"/>
    </row>
    <row r="14" spans="1:20" s="1" customFormat="1" ht="18" customHeight="1">
      <c r="A14" s="87">
        <v>11</v>
      </c>
      <c r="B14" s="58" t="s">
        <v>21</v>
      </c>
      <c r="C14" s="92"/>
      <c r="D14" s="45"/>
      <c r="E14" s="45"/>
      <c r="F14" s="154">
        <v>5</v>
      </c>
      <c r="G14" s="45">
        <v>90</v>
      </c>
      <c r="H14" s="45">
        <v>90</v>
      </c>
      <c r="I14" s="45">
        <v>90</v>
      </c>
      <c r="J14" s="92">
        <v>9</v>
      </c>
      <c r="K14" s="92">
        <v>90</v>
      </c>
      <c r="L14" s="92">
        <v>90</v>
      </c>
      <c r="M14" s="92">
        <v>90</v>
      </c>
      <c r="N14" s="92"/>
      <c r="O14" s="92"/>
      <c r="P14" s="45"/>
      <c r="Q14" s="45">
        <f>SUM(C14:N14)</f>
        <v>554</v>
      </c>
      <c r="R14" s="45"/>
      <c r="S14" s="45">
        <f>1!C49</f>
        <v>33940</v>
      </c>
      <c r="T14" s="33"/>
    </row>
    <row r="15" spans="1:20" s="1" customFormat="1" ht="18" customHeight="1">
      <c r="A15" s="87"/>
      <c r="B15" s="58" t="s">
        <v>23</v>
      </c>
      <c r="C15" s="92"/>
      <c r="D15" s="92"/>
      <c r="E15" s="92"/>
      <c r="F15" s="92">
        <v>7</v>
      </c>
      <c r="G15" s="92">
        <v>7</v>
      </c>
      <c r="H15" s="92">
        <v>90</v>
      </c>
      <c r="I15" s="92">
        <v>90</v>
      </c>
      <c r="J15" s="92">
        <v>90</v>
      </c>
      <c r="K15" s="92">
        <v>90</v>
      </c>
      <c r="L15" s="92">
        <v>90</v>
      </c>
      <c r="M15" s="45">
        <v>90</v>
      </c>
      <c r="N15" s="45"/>
      <c r="O15" s="45"/>
      <c r="P15" s="45"/>
      <c r="Q15" s="45">
        <f>SUM(C15:N15)</f>
        <v>554</v>
      </c>
      <c r="R15" s="45"/>
      <c r="S15" s="45">
        <f>1!C51</f>
        <v>22500</v>
      </c>
      <c r="T15" s="33"/>
    </row>
    <row r="16" spans="1:20" s="1" customFormat="1" ht="18" customHeight="1">
      <c r="A16" s="87">
        <v>12</v>
      </c>
      <c r="B16" s="58" t="s">
        <v>20</v>
      </c>
      <c r="C16" s="45"/>
      <c r="D16" s="45"/>
      <c r="E16" s="45"/>
      <c r="F16" s="45">
        <v>4</v>
      </c>
      <c r="G16" s="45">
        <v>90</v>
      </c>
      <c r="H16" s="45">
        <v>90</v>
      </c>
      <c r="I16" s="45">
        <v>90</v>
      </c>
      <c r="J16" s="45">
        <v>90</v>
      </c>
      <c r="K16" s="45">
        <v>90</v>
      </c>
      <c r="L16" s="92">
        <v>90</v>
      </c>
      <c r="M16" s="45">
        <v>90</v>
      </c>
      <c r="N16" s="45"/>
      <c r="O16" s="45"/>
      <c r="P16" s="45"/>
      <c r="Q16" s="45">
        <f>SUM(C16:N16)</f>
        <v>634</v>
      </c>
      <c r="R16" s="45"/>
      <c r="S16" s="45">
        <f>1!C48</f>
        <v>39260</v>
      </c>
      <c r="T16" s="33"/>
    </row>
    <row r="17" spans="1:20" s="1" customFormat="1" ht="18" customHeight="1">
      <c r="A17" s="87">
        <v>13</v>
      </c>
      <c r="B17" s="58" t="s">
        <v>31</v>
      </c>
      <c r="C17" s="92"/>
      <c r="D17" s="92"/>
      <c r="E17" s="92"/>
      <c r="F17" s="92">
        <v>90</v>
      </c>
      <c r="G17" s="92">
        <v>90</v>
      </c>
      <c r="H17" s="92">
        <v>90</v>
      </c>
      <c r="I17" s="45">
        <v>7</v>
      </c>
      <c r="J17" s="45">
        <v>90</v>
      </c>
      <c r="K17" s="45">
        <v>90</v>
      </c>
      <c r="L17" s="92">
        <v>90</v>
      </c>
      <c r="M17" s="45">
        <v>90</v>
      </c>
      <c r="N17" s="92"/>
      <c r="O17" s="92"/>
      <c r="P17" s="45"/>
      <c r="Q17" s="45">
        <f>SUM(C17:N17)</f>
        <v>637</v>
      </c>
      <c r="R17" s="45"/>
      <c r="S17" s="45">
        <f>1!C100</f>
        <v>34600</v>
      </c>
      <c r="T17" s="33"/>
    </row>
    <row r="18" spans="1:20" s="1" customFormat="1" ht="18" customHeight="1" thickBot="1">
      <c r="A18" s="87">
        <v>14</v>
      </c>
      <c r="B18" s="77" t="s">
        <v>6</v>
      </c>
      <c r="C18" s="78">
        <f aca="true" t="shared" si="0" ref="C18:N18">COUNTIF(C2:C17,"&lt;90")</f>
        <v>0</v>
      </c>
      <c r="D18" s="78">
        <f t="shared" si="0"/>
        <v>0</v>
      </c>
      <c r="E18" s="78">
        <f t="shared" si="0"/>
        <v>0</v>
      </c>
      <c r="F18" s="78">
        <v>8</v>
      </c>
      <c r="G18" s="78">
        <f t="shared" si="0"/>
        <v>9</v>
      </c>
      <c r="H18" s="78">
        <f t="shared" si="0"/>
        <v>7</v>
      </c>
      <c r="I18" s="78">
        <f t="shared" si="0"/>
        <v>11</v>
      </c>
      <c r="J18" s="78">
        <f t="shared" si="0"/>
        <v>9</v>
      </c>
      <c r="K18" s="78"/>
      <c r="L18" s="78">
        <f t="shared" si="0"/>
        <v>5</v>
      </c>
      <c r="M18" s="78">
        <f t="shared" si="0"/>
        <v>6</v>
      </c>
      <c r="N18" s="78">
        <f t="shared" si="0"/>
        <v>0</v>
      </c>
      <c r="O18" s="78"/>
      <c r="P18" s="79"/>
      <c r="Q18" s="79">
        <f>SUM(C18:N18)</f>
        <v>55</v>
      </c>
      <c r="R18" s="79">
        <f>(Q18)*3</f>
        <v>165</v>
      </c>
      <c r="S18" s="80">
        <f>SUM(S2:S17)</f>
        <v>2740350</v>
      </c>
      <c r="T18" s="33"/>
    </row>
    <row r="19" spans="1:20" s="1" customFormat="1" ht="18" customHeight="1" thickBot="1">
      <c r="A19" s="87"/>
      <c r="B19" s="68"/>
      <c r="C19" s="112" t="s">
        <v>7</v>
      </c>
      <c r="D19" s="69"/>
      <c r="E19" s="152"/>
      <c r="F19" s="153"/>
      <c r="G19" s="69"/>
      <c r="H19" s="69"/>
      <c r="I19" s="69"/>
      <c r="J19" s="69"/>
      <c r="K19" s="69"/>
      <c r="L19" s="69"/>
      <c r="M19" s="69"/>
      <c r="N19" s="69"/>
      <c r="O19" s="69"/>
      <c r="P19" s="22"/>
      <c r="Q19" s="69"/>
      <c r="R19" s="69"/>
      <c r="S19" s="27"/>
      <c r="T19" s="33"/>
    </row>
    <row r="20" spans="1:21" ht="24" customHeight="1" thickBot="1">
      <c r="A20" s="88"/>
      <c r="B20" s="36"/>
      <c r="C20" s="37"/>
      <c r="D20" s="37"/>
      <c r="E20" s="37"/>
      <c r="F20" s="37"/>
      <c r="G20" s="37"/>
      <c r="H20" s="37"/>
      <c r="I20" s="36"/>
      <c r="J20" s="37"/>
      <c r="K20" s="37"/>
      <c r="L20" s="37"/>
      <c r="M20" s="37"/>
      <c r="N20" s="37"/>
      <c r="O20" s="37"/>
      <c r="P20" s="37"/>
      <c r="Q20" s="37"/>
      <c r="R20" s="36"/>
      <c r="S20" s="34"/>
      <c r="T20" s="34"/>
      <c r="U20" s="15"/>
    </row>
    <row r="21" spans="1:21" ht="18" customHeight="1">
      <c r="A21" s="35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6"/>
      <c r="S21" s="34"/>
      <c r="T21" s="34"/>
      <c r="U21" s="15"/>
    </row>
    <row r="22" spans="1:21" ht="18" customHeight="1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  <c r="S22" s="34"/>
      <c r="T22" s="34"/>
      <c r="U22" s="15"/>
    </row>
    <row r="23" spans="1:21" ht="18" customHeight="1">
      <c r="A23" s="35"/>
      <c r="B23" s="39"/>
      <c r="C23" s="36"/>
      <c r="D23" s="36"/>
      <c r="E23" s="36"/>
      <c r="F23" s="36"/>
      <c r="G23" s="36"/>
      <c r="H23" s="36"/>
      <c r="I23" s="36"/>
      <c r="J23" s="37"/>
      <c r="K23" s="37"/>
      <c r="L23" s="37"/>
      <c r="M23" s="37"/>
      <c r="N23" s="36"/>
      <c r="O23" s="36"/>
      <c r="P23" s="37"/>
      <c r="Q23" s="37"/>
      <c r="R23" s="37"/>
      <c r="S23" s="38"/>
      <c r="T23" s="34"/>
      <c r="U23" s="15"/>
    </row>
    <row r="24" spans="1:21" ht="18" customHeight="1">
      <c r="A24" s="35"/>
      <c r="B24" s="39"/>
      <c r="C24" s="36"/>
      <c r="D24" s="37"/>
      <c r="E24" s="37"/>
      <c r="F24" s="37"/>
      <c r="G24" s="37"/>
      <c r="H24" s="37"/>
      <c r="I24" s="37"/>
      <c r="J24" s="37"/>
      <c r="K24" s="37"/>
      <c r="L24" s="36"/>
      <c r="M24" s="37"/>
      <c r="N24" s="37"/>
      <c r="O24" s="37"/>
      <c r="P24" s="37"/>
      <c r="Q24" s="37"/>
      <c r="R24" s="37"/>
      <c r="S24" s="38"/>
      <c r="T24" s="34"/>
      <c r="U24" s="15"/>
    </row>
    <row r="25" spans="1:21" ht="18" customHeight="1">
      <c r="A25" s="35"/>
      <c r="B25" s="39"/>
      <c r="C25" s="36"/>
      <c r="D25" s="37"/>
      <c r="E25" s="37"/>
      <c r="F25" s="37"/>
      <c r="G25" s="37"/>
      <c r="H25" s="37"/>
      <c r="I25" s="37"/>
      <c r="J25" s="36"/>
      <c r="K25" s="36"/>
      <c r="L25" s="37"/>
      <c r="M25" s="37"/>
      <c r="N25" s="37"/>
      <c r="O25" s="37"/>
      <c r="P25" s="37"/>
      <c r="Q25" s="37"/>
      <c r="R25" s="37"/>
      <c r="S25" s="38"/>
      <c r="T25" s="34"/>
      <c r="U25" s="15"/>
    </row>
    <row r="26" spans="1:21" ht="18" customHeight="1">
      <c r="A26" s="35"/>
      <c r="B26" s="39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34"/>
      <c r="U26" s="15"/>
    </row>
    <row r="27" spans="1:21" ht="18" customHeight="1">
      <c r="A27" s="35"/>
      <c r="B27" s="39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34"/>
      <c r="U27" s="15"/>
    </row>
    <row r="28" spans="1:21" ht="18" customHeight="1">
      <c r="A28" s="35"/>
      <c r="B28" s="39"/>
      <c r="C28" s="36"/>
      <c r="D28" s="37"/>
      <c r="E28" s="37"/>
      <c r="F28" s="37"/>
      <c r="G28" s="37"/>
      <c r="H28" s="37"/>
      <c r="I28" s="37"/>
      <c r="J28" s="37"/>
      <c r="K28" s="37"/>
      <c r="L28" s="36"/>
      <c r="M28" s="37"/>
      <c r="N28" s="37"/>
      <c r="O28" s="37"/>
      <c r="P28" s="37"/>
      <c r="Q28" s="37"/>
      <c r="R28" s="37"/>
      <c r="S28" s="38"/>
      <c r="T28" s="34"/>
      <c r="U28" s="15"/>
    </row>
    <row r="29" spans="1:21" ht="18" customHeight="1">
      <c r="A29" s="35"/>
      <c r="B29" s="39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34"/>
      <c r="U29" s="15"/>
    </row>
    <row r="30" spans="1:21" ht="18" customHeight="1">
      <c r="A30" s="40"/>
      <c r="B30" s="39"/>
      <c r="C30" s="36"/>
      <c r="D30" s="37"/>
      <c r="E30" s="37"/>
      <c r="F30" s="37"/>
      <c r="G30" s="37"/>
      <c r="H30" s="37"/>
      <c r="I30" s="37"/>
      <c r="J30" s="36"/>
      <c r="K30" s="36"/>
      <c r="L30" s="36"/>
      <c r="M30" s="36"/>
      <c r="N30" s="36"/>
      <c r="O30" s="36"/>
      <c r="P30" s="37"/>
      <c r="Q30" s="37"/>
      <c r="R30" s="37"/>
      <c r="S30" s="38"/>
      <c r="T30" s="34"/>
      <c r="U30" s="15"/>
    </row>
    <row r="31" spans="1:21" ht="18" customHeight="1">
      <c r="A31" s="40"/>
      <c r="B31" s="39"/>
      <c r="C31" s="36"/>
      <c r="D31" s="37"/>
      <c r="E31" s="37"/>
      <c r="F31" s="37"/>
      <c r="G31" s="37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34"/>
      <c r="U31" s="15"/>
    </row>
    <row r="32" spans="1:21" ht="18" customHeight="1">
      <c r="A32" s="41"/>
      <c r="B32" s="39"/>
      <c r="C32" s="36"/>
      <c r="D32" s="36"/>
      <c r="E32" s="36"/>
      <c r="F32" s="36"/>
      <c r="G32" s="36"/>
      <c r="H32" s="36"/>
      <c r="I32" s="36"/>
      <c r="J32" s="37"/>
      <c r="K32" s="37"/>
      <c r="L32" s="37"/>
      <c r="M32" s="37"/>
      <c r="N32" s="36"/>
      <c r="O32" s="36"/>
      <c r="P32" s="37"/>
      <c r="Q32" s="37"/>
      <c r="R32" s="37"/>
      <c r="S32" s="38"/>
      <c r="T32" s="34"/>
      <c r="U32" s="15"/>
    </row>
    <row r="33" spans="1:21" ht="18" customHeight="1">
      <c r="A33" s="41"/>
      <c r="B33" s="39"/>
      <c r="C33" s="36"/>
      <c r="D33" s="36"/>
      <c r="E33" s="36"/>
      <c r="F33" s="36"/>
      <c r="G33" s="36"/>
      <c r="H33" s="37"/>
      <c r="I33" s="37"/>
      <c r="J33" s="37"/>
      <c r="K33" s="37"/>
      <c r="L33" s="37"/>
      <c r="M33" s="37"/>
      <c r="N33" s="36"/>
      <c r="O33" s="36"/>
      <c r="P33" s="37"/>
      <c r="Q33" s="37"/>
      <c r="R33" s="37"/>
      <c r="S33" s="38"/>
      <c r="T33" s="34"/>
      <c r="U33" s="15"/>
    </row>
    <row r="34" spans="1:23" ht="18" customHeight="1">
      <c r="A34" s="41"/>
      <c r="B34" s="43"/>
      <c r="C34" s="37"/>
      <c r="D34" s="37"/>
      <c r="E34" s="37"/>
      <c r="F34" s="37"/>
      <c r="G34" s="37"/>
      <c r="H34" s="37"/>
      <c r="I34" s="37"/>
      <c r="J34" s="37"/>
      <c r="K34" s="37"/>
      <c r="L34" s="36"/>
      <c r="M34" s="37"/>
      <c r="N34" s="37"/>
      <c r="O34" s="37"/>
      <c r="P34" s="37"/>
      <c r="Q34" s="37"/>
      <c r="R34" s="37"/>
      <c r="S34" s="37"/>
      <c r="T34" s="34"/>
      <c r="U34" s="15"/>
      <c r="W34" s="29" t="s">
        <v>3</v>
      </c>
    </row>
    <row r="35" spans="1:20" ht="18" customHeight="1">
      <c r="A35" s="41"/>
      <c r="B35" s="39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42"/>
    </row>
    <row r="36" spans="1:20" ht="20.25">
      <c r="A36" s="41"/>
      <c r="B36" s="44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42"/>
    </row>
    <row r="37" spans="1:20" ht="16.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2"/>
    </row>
    <row r="38" spans="1:20" ht="16.5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2"/>
    </row>
    <row r="39" spans="1:20" ht="16.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</row>
    <row r="40" spans="2:19" ht="16.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2:19" ht="16.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2:19" ht="16.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2:19" ht="16.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</sheetData>
  <sheetProtection selectLockedCells="1" selectUnlockedCells="1"/>
  <printOptions/>
  <pageMargins left="0.5902777777777778" right="0" top="0.19652777777777777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berckmans</dc:creator>
  <cp:keywords/>
  <dc:description/>
  <cp:lastModifiedBy>Georges Berckmans</cp:lastModifiedBy>
  <cp:lastPrinted>2021-08-21T22:01:18Z</cp:lastPrinted>
  <dcterms:created xsi:type="dcterms:W3CDTF">2016-10-01T18:35:33Z</dcterms:created>
  <dcterms:modified xsi:type="dcterms:W3CDTF">2021-08-21T22:01:39Z</dcterms:modified>
  <cp:category/>
  <cp:version/>
  <cp:contentType/>
  <cp:contentStatus/>
</cp:coreProperties>
</file>